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-396" windowWidth="16608" windowHeight="9372" tabRatio="500" firstSheet="5" activeTab="9"/>
  </bookViews>
  <sheets>
    <sheet name="シート1" sheetId="26" r:id="rId1"/>
    <sheet name="難易度" sheetId="9" r:id="rId2"/>
    <sheet name="満足" sheetId="11" r:id="rId3"/>
    <sheet name="スピード" sheetId="10" r:id="rId4"/>
    <sheet name="ディスカス・理解（症例）" sheetId="13" r:id="rId5"/>
    <sheet name="インスト" sheetId="14" r:id="rId6"/>
    <sheet name="NPPV内容" sheetId="27" r:id="rId7"/>
    <sheet name="普段の診療 " sheetId="24" r:id="rId8"/>
    <sheet name="申し込み" sheetId="28" r:id="rId9"/>
    <sheet name="経験数" sheetId="30" r:id="rId10"/>
  </sheets>
  <externalReferences>
    <externalReference r:id="rId11"/>
  </externalReferences>
  <definedNames>
    <definedName name="_xlnm._FilterDatabase" localSheetId="7" hidden="1">'普段の診療 '!$A$2:$F$3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0" l="1"/>
  <c r="G5" i="11"/>
  <c r="G4" i="13"/>
  <c r="F4" i="13"/>
  <c r="E4" i="13"/>
  <c r="D4" i="13"/>
  <c r="C4" i="13"/>
  <c r="B4" i="13"/>
  <c r="AG20" i="26"/>
  <c r="AH20" i="26"/>
  <c r="AI20" i="26"/>
  <c r="AJ20" i="26"/>
  <c r="AK20" i="26"/>
  <c r="AL20" i="26"/>
  <c r="AM20" i="26"/>
  <c r="H3" i="28"/>
  <c r="G3" i="24"/>
  <c r="G6" i="27"/>
  <c r="F6" i="27"/>
  <c r="E6" i="27"/>
  <c r="D6" i="27"/>
  <c r="C6" i="27"/>
  <c r="B6" i="27"/>
  <c r="G5" i="27"/>
  <c r="F5" i="27"/>
  <c r="E5" i="27"/>
  <c r="D5" i="27"/>
  <c r="C5" i="27"/>
  <c r="B5" i="27"/>
  <c r="G4" i="27"/>
  <c r="F4" i="27"/>
  <c r="E4" i="27"/>
  <c r="D4" i="27"/>
  <c r="C4" i="27"/>
  <c r="B4" i="27"/>
  <c r="G3" i="27"/>
  <c r="F3" i="27"/>
  <c r="D3" i="27"/>
  <c r="C3" i="27"/>
  <c r="B3" i="27"/>
  <c r="E3" i="27"/>
  <c r="E3" i="14"/>
  <c r="H6" i="27"/>
  <c r="H5" i="27"/>
  <c r="H4" i="27"/>
  <c r="H3" i="27"/>
  <c r="G4" i="14"/>
  <c r="F4" i="14"/>
  <c r="E4" i="14"/>
  <c r="D4" i="14"/>
  <c r="C4" i="14"/>
  <c r="B4" i="14"/>
  <c r="G3" i="14"/>
  <c r="F3" i="14"/>
  <c r="D3" i="14"/>
  <c r="C3" i="14"/>
  <c r="B3" i="14"/>
  <c r="B3" i="13"/>
  <c r="H4" i="14"/>
  <c r="H3" i="14"/>
  <c r="G3" i="13"/>
  <c r="F3" i="13"/>
  <c r="E3" i="13"/>
  <c r="D3" i="13"/>
  <c r="C3" i="13"/>
  <c r="G5" i="10"/>
  <c r="G4" i="10"/>
  <c r="G3" i="10"/>
  <c r="F5" i="10"/>
  <c r="F4" i="10"/>
  <c r="F3" i="10"/>
  <c r="E5" i="10"/>
  <c r="E4" i="10"/>
  <c r="E3" i="10"/>
  <c r="D5" i="10"/>
  <c r="D4" i="10"/>
  <c r="D3" i="10"/>
  <c r="C5" i="10"/>
  <c r="C4" i="10"/>
  <c r="C3" i="10"/>
  <c r="B5" i="10"/>
  <c r="B4" i="10"/>
  <c r="B3" i="10"/>
  <c r="H4" i="10"/>
  <c r="C10" i="11"/>
  <c r="D10" i="11"/>
  <c r="E10" i="11"/>
  <c r="F10" i="11"/>
  <c r="G10" i="11"/>
  <c r="B10" i="11"/>
  <c r="G9" i="11"/>
  <c r="F9" i="11"/>
  <c r="E9" i="11"/>
  <c r="D9" i="11"/>
  <c r="C9" i="11"/>
  <c r="B9" i="11"/>
  <c r="G8" i="11"/>
  <c r="F8" i="11"/>
  <c r="E8" i="11"/>
  <c r="D8" i="11"/>
  <c r="C8" i="11"/>
  <c r="B8" i="11"/>
  <c r="G7" i="11"/>
  <c r="F7" i="11"/>
  <c r="E7" i="11"/>
  <c r="D7" i="11"/>
  <c r="C7" i="11"/>
  <c r="B7" i="11"/>
  <c r="G6" i="11"/>
  <c r="F6" i="11"/>
  <c r="E6" i="11"/>
  <c r="D6" i="11"/>
  <c r="C6" i="11"/>
  <c r="B6" i="11"/>
  <c r="F5" i="11"/>
  <c r="E5" i="11"/>
  <c r="D5" i="11"/>
  <c r="C5" i="11"/>
  <c r="B5" i="11"/>
  <c r="G4" i="11"/>
  <c r="F4" i="11"/>
  <c r="E4" i="11"/>
  <c r="D4" i="11"/>
  <c r="C4" i="11"/>
  <c r="B4" i="11"/>
  <c r="G3" i="11"/>
  <c r="H4" i="11"/>
  <c r="H5" i="11"/>
  <c r="H6" i="11"/>
  <c r="H7" i="11"/>
  <c r="H8" i="11"/>
  <c r="H9" i="11"/>
  <c r="H10" i="11"/>
  <c r="G3" i="9"/>
  <c r="G4" i="9"/>
  <c r="G5" i="9"/>
  <c r="G6" i="9"/>
  <c r="G7" i="9"/>
  <c r="F7" i="9"/>
  <c r="E7" i="9"/>
  <c r="D7" i="9"/>
  <c r="C7" i="9"/>
  <c r="B7" i="9"/>
  <c r="H7" i="9"/>
  <c r="AG72" i="26"/>
  <c r="AH72" i="26"/>
  <c r="AI72" i="26"/>
  <c r="AJ72" i="26"/>
  <c r="AK72" i="26"/>
  <c r="AL72" i="26"/>
  <c r="AM72" i="26"/>
  <c r="AG70" i="26"/>
  <c r="AH70" i="26"/>
  <c r="AI70" i="26"/>
  <c r="AJ70" i="26"/>
  <c r="AK70" i="26"/>
  <c r="AL70" i="26"/>
  <c r="AM70" i="26"/>
  <c r="AG68" i="26"/>
  <c r="AH68" i="26"/>
  <c r="AI68" i="26"/>
  <c r="AJ68" i="26"/>
  <c r="AK68" i="26"/>
  <c r="AL68" i="26"/>
  <c r="AM68" i="26"/>
  <c r="AG66" i="26"/>
  <c r="AH66" i="26"/>
  <c r="AI66" i="26"/>
  <c r="AJ66" i="26"/>
  <c r="AK66" i="26"/>
  <c r="AL66" i="26"/>
  <c r="AM66" i="26"/>
  <c r="AG64" i="26"/>
  <c r="AH64" i="26"/>
  <c r="AI64" i="26"/>
  <c r="AJ64" i="26"/>
  <c r="AK64" i="26"/>
  <c r="AL64" i="26"/>
  <c r="AM64" i="26"/>
  <c r="AG62" i="26"/>
  <c r="AH62" i="26"/>
  <c r="AI62" i="26"/>
  <c r="AJ62" i="26"/>
  <c r="AK62" i="26"/>
  <c r="AL62" i="26"/>
  <c r="AM62" i="26"/>
  <c r="AG60" i="26"/>
  <c r="AH60" i="26"/>
  <c r="AI60" i="26"/>
  <c r="AJ60" i="26"/>
  <c r="AK60" i="26"/>
  <c r="AL60" i="26"/>
  <c r="AM60" i="26"/>
  <c r="AG57" i="26"/>
  <c r="AH57" i="26"/>
  <c r="AI57" i="26"/>
  <c r="AJ57" i="26"/>
  <c r="AK57" i="26"/>
  <c r="AL57" i="26"/>
  <c r="AM57" i="26"/>
  <c r="AG55" i="26"/>
  <c r="AH55" i="26"/>
  <c r="AI55" i="26"/>
  <c r="AJ55" i="26"/>
  <c r="AK55" i="26"/>
  <c r="AL55" i="26"/>
  <c r="AM55" i="26"/>
  <c r="AG38" i="26"/>
  <c r="AH38" i="26"/>
  <c r="AI38" i="26"/>
  <c r="AJ38" i="26"/>
  <c r="AK38" i="26"/>
  <c r="AL38" i="26"/>
  <c r="AM38" i="26"/>
  <c r="AG36" i="26"/>
  <c r="AH36" i="26"/>
  <c r="AI36" i="26"/>
  <c r="AJ36" i="26"/>
  <c r="AK36" i="26"/>
  <c r="AL36" i="26"/>
  <c r="AM36" i="26"/>
  <c r="AG40" i="26"/>
  <c r="AH40" i="26"/>
  <c r="AI40" i="26"/>
  <c r="AJ40" i="26"/>
  <c r="AK40" i="26"/>
  <c r="AL40" i="26"/>
  <c r="AM40" i="26"/>
  <c r="AG22" i="26"/>
  <c r="AH22" i="26"/>
  <c r="AI22" i="26"/>
  <c r="AJ22" i="26"/>
  <c r="AK22" i="26"/>
  <c r="AL22" i="26"/>
  <c r="AM24" i="26"/>
  <c r="AL24" i="26"/>
  <c r="AK24" i="26"/>
  <c r="AJ24" i="26"/>
  <c r="AI24" i="26"/>
  <c r="AH24" i="26"/>
  <c r="AG24" i="26"/>
  <c r="AG26" i="26"/>
  <c r="AH26" i="26"/>
  <c r="AI26" i="26"/>
  <c r="AJ26" i="26"/>
  <c r="AK26" i="26"/>
  <c r="AL26" i="26"/>
  <c r="AM26" i="26"/>
  <c r="AM22" i="26"/>
  <c r="AG18" i="26"/>
  <c r="AH18" i="26"/>
  <c r="AI18" i="26"/>
  <c r="AJ18" i="26"/>
  <c r="AK18" i="26"/>
  <c r="AL18" i="26"/>
  <c r="AM18" i="26"/>
  <c r="AG16" i="26"/>
  <c r="AH16" i="26"/>
  <c r="AI16" i="26"/>
  <c r="AJ16" i="26"/>
  <c r="AK16" i="26"/>
  <c r="AL16" i="26"/>
  <c r="AM16" i="26"/>
  <c r="H3" i="13"/>
  <c r="F3" i="11"/>
  <c r="E3" i="11"/>
  <c r="C3" i="11"/>
  <c r="B3" i="11"/>
  <c r="D3" i="11"/>
  <c r="B3" i="9"/>
  <c r="H3" i="11"/>
  <c r="H5" i="10"/>
  <c r="H3" i="10"/>
  <c r="F6" i="9"/>
  <c r="E6" i="9"/>
  <c r="D6" i="9"/>
  <c r="C6" i="9"/>
  <c r="B6" i="9"/>
  <c r="F5" i="9"/>
  <c r="E5" i="9"/>
  <c r="B5" i="9"/>
  <c r="AG29" i="26"/>
  <c r="AH29" i="26"/>
  <c r="AI29" i="26"/>
  <c r="AJ29" i="26"/>
  <c r="AK29" i="26"/>
  <c r="AL29" i="26"/>
  <c r="AM29" i="26"/>
  <c r="B4" i="9"/>
  <c r="C4" i="9"/>
  <c r="D4" i="9"/>
  <c r="E4" i="9"/>
  <c r="F4" i="9"/>
  <c r="H4" i="9"/>
  <c r="C5" i="9"/>
  <c r="D5" i="9"/>
  <c r="H5" i="9"/>
  <c r="H6" i="9"/>
  <c r="C3" i="9"/>
  <c r="D3" i="9"/>
  <c r="E3" i="9"/>
  <c r="F3" i="9"/>
  <c r="H3" i="9"/>
  <c r="AG52" i="26"/>
  <c r="AH52" i="26"/>
  <c r="AI52" i="26"/>
  <c r="AJ52" i="26"/>
  <c r="AK52" i="26"/>
  <c r="AL52" i="26"/>
  <c r="AM52" i="26"/>
  <c r="AG50" i="26"/>
  <c r="AH50" i="26"/>
  <c r="AI50" i="26"/>
  <c r="AJ50" i="26"/>
  <c r="AK50" i="26"/>
  <c r="AL50" i="26"/>
  <c r="AM50" i="26"/>
  <c r="AG47" i="26"/>
  <c r="AH47" i="26"/>
  <c r="AI47" i="26"/>
  <c r="AJ47" i="26"/>
  <c r="AK47" i="26"/>
  <c r="AL47" i="26"/>
  <c r="AM47" i="26"/>
  <c r="AG45" i="26"/>
  <c r="AH45" i="26"/>
  <c r="AI45" i="26"/>
  <c r="AJ45" i="26"/>
  <c r="AK45" i="26"/>
  <c r="AL45" i="26"/>
  <c r="AM45" i="26"/>
  <c r="AG42" i="26"/>
  <c r="AH42" i="26"/>
  <c r="AI42" i="26"/>
  <c r="AJ42" i="26"/>
  <c r="AK42" i="26"/>
  <c r="AL42" i="26"/>
  <c r="AM42" i="26"/>
  <c r="AG34" i="26"/>
  <c r="AH34" i="26"/>
  <c r="AI34" i="26"/>
  <c r="AJ34" i="26"/>
  <c r="AK34" i="26"/>
  <c r="AL34" i="26"/>
  <c r="AM34" i="26"/>
  <c r="AM31" i="26"/>
  <c r="AL31" i="26"/>
  <c r="AK31" i="26"/>
  <c r="AJ31" i="26"/>
  <c r="AI31" i="26"/>
  <c r="AH31" i="26"/>
  <c r="AG31" i="26"/>
  <c r="AG13" i="26"/>
  <c r="AH13" i="26"/>
  <c r="AI13" i="26"/>
  <c r="AJ13" i="26"/>
  <c r="AK13" i="26"/>
  <c r="AL13" i="26"/>
  <c r="AG11" i="26"/>
  <c r="AH11" i="26"/>
  <c r="AI11" i="26"/>
  <c r="AJ11" i="26"/>
  <c r="AK11" i="26"/>
  <c r="AL11" i="26"/>
  <c r="AM13" i="26"/>
  <c r="AM11" i="26"/>
</calcChain>
</file>

<file path=xl/sharedStrings.xml><?xml version="1.0" encoding="utf-8"?>
<sst xmlns="http://schemas.openxmlformats.org/spreadsheetml/2006/main" count="334" uniqueCount="135">
  <si>
    <t>難易度</t>
    <rPh sb="0" eb="3">
      <t>ナンイド</t>
    </rPh>
    <phoneticPr fontId="1"/>
  </si>
  <si>
    <t>無回答</t>
    <rPh sb="0" eb="3">
      <t>ムカイトウ</t>
    </rPh>
    <phoneticPr fontId="1"/>
  </si>
  <si>
    <t>3：ちょうど良い</t>
    <rPh sb="6" eb="7">
      <t>ヨ</t>
    </rPh>
    <phoneticPr fontId="1"/>
  </si>
  <si>
    <t>1：とても遅い</t>
    <rPh sb="5" eb="6">
      <t>オソ</t>
    </rPh>
    <phoneticPr fontId="1"/>
  </si>
  <si>
    <t>2：遅い</t>
    <rPh sb="2" eb="3">
      <t>オソ</t>
    </rPh>
    <phoneticPr fontId="1"/>
  </si>
  <si>
    <t>4：早い</t>
    <rPh sb="2" eb="3">
      <t>ハヤ</t>
    </rPh>
    <phoneticPr fontId="1"/>
  </si>
  <si>
    <t>5：とても早い</t>
    <rPh sb="5" eb="6">
      <t>ハヤ</t>
    </rPh>
    <phoneticPr fontId="1"/>
  </si>
  <si>
    <t>3：どちらでもない</t>
    <phoneticPr fontId="1"/>
  </si>
  <si>
    <t>1：全く役に立たなかった</t>
    <rPh sb="2" eb="3">
      <t>マッタ</t>
    </rPh>
    <rPh sb="4" eb="5">
      <t>ヤク</t>
    </rPh>
    <rPh sb="6" eb="7">
      <t>タ</t>
    </rPh>
    <phoneticPr fontId="1"/>
  </si>
  <si>
    <t>2：役立たなかった</t>
    <rPh sb="2" eb="4">
      <t>ヤクダ</t>
    </rPh>
    <phoneticPr fontId="1"/>
  </si>
  <si>
    <t>4：少し役立った</t>
    <rPh sb="2" eb="3">
      <t>スコ</t>
    </rPh>
    <rPh sb="4" eb="6">
      <t>ヤクダ</t>
    </rPh>
    <phoneticPr fontId="1"/>
  </si>
  <si>
    <t>5：とても役立った</t>
    <rPh sb="5" eb="7">
      <t>ヤクダ</t>
    </rPh>
    <phoneticPr fontId="1"/>
  </si>
  <si>
    <t>2：悪い</t>
    <rPh sb="2" eb="3">
      <t>ワル</t>
    </rPh>
    <phoneticPr fontId="1"/>
  </si>
  <si>
    <t>4：良い</t>
    <rPh sb="2" eb="3">
      <t>ヨ</t>
    </rPh>
    <phoneticPr fontId="1"/>
  </si>
  <si>
    <t>5：とても良い</t>
    <rPh sb="5" eb="6">
      <t>ヨ</t>
    </rPh>
    <phoneticPr fontId="1"/>
  </si>
  <si>
    <t>1：全く役立たなかった</t>
    <rPh sb="2" eb="3">
      <t>マッタ</t>
    </rPh>
    <rPh sb="4" eb="6">
      <t>ヤクダ</t>
    </rPh>
    <phoneticPr fontId="1"/>
  </si>
  <si>
    <t>3：どちらとも言えない</t>
    <rPh sb="7" eb="8">
      <t>イ</t>
    </rPh>
    <phoneticPr fontId="1"/>
  </si>
  <si>
    <t>4：役立った</t>
    <rPh sb="2" eb="4">
      <t>ヤクダ</t>
    </rPh>
    <phoneticPr fontId="1"/>
  </si>
  <si>
    <t>呼吸器症例の頻度</t>
    <rPh sb="0" eb="3">
      <t>コキュウキ</t>
    </rPh>
    <rPh sb="3" eb="5">
      <t>ショウレイ</t>
    </rPh>
    <rPh sb="6" eb="8">
      <t>ヒンド</t>
    </rPh>
    <phoneticPr fontId="1"/>
  </si>
  <si>
    <t>持つことはない</t>
    <rPh sb="0" eb="1">
      <t>モ</t>
    </rPh>
    <phoneticPr fontId="1"/>
  </si>
  <si>
    <t>年１回以上</t>
    <rPh sb="0" eb="1">
      <t>ネン</t>
    </rPh>
    <rPh sb="2" eb="3">
      <t>カイ</t>
    </rPh>
    <rPh sb="3" eb="5">
      <t>イジョウ</t>
    </rPh>
    <phoneticPr fontId="1"/>
  </si>
  <si>
    <t>月１回以上</t>
    <rPh sb="0" eb="1">
      <t>ツキ</t>
    </rPh>
    <rPh sb="2" eb="3">
      <t>カイ</t>
    </rPh>
    <rPh sb="3" eb="5">
      <t>イジョウ</t>
    </rPh>
    <phoneticPr fontId="1"/>
  </si>
  <si>
    <t>週1回以上</t>
    <rPh sb="0" eb="1">
      <t>シュウ</t>
    </rPh>
    <rPh sb="2" eb="3">
      <t>カイ</t>
    </rPh>
    <rPh sb="3" eb="5">
      <t>イジョウ</t>
    </rPh>
    <phoneticPr fontId="1"/>
  </si>
  <si>
    <t>ほぼ毎日</t>
    <rPh sb="2" eb="4">
      <t>マイニチ</t>
    </rPh>
    <phoneticPr fontId="1"/>
  </si>
  <si>
    <t>1：難しい</t>
    <rPh sb="2" eb="3">
      <t>ムズカ</t>
    </rPh>
    <phoneticPr fontId="1"/>
  </si>
  <si>
    <t>2：やや難しい</t>
    <rPh sb="4" eb="5">
      <t>ムズカ</t>
    </rPh>
    <phoneticPr fontId="1"/>
  </si>
  <si>
    <t>4：やや易しい</t>
    <rPh sb="4" eb="5">
      <t>ヤサ</t>
    </rPh>
    <phoneticPr fontId="1"/>
  </si>
  <si>
    <t>5：易しい</t>
    <rPh sb="2" eb="3">
      <t>ヤサ</t>
    </rPh>
    <phoneticPr fontId="1"/>
  </si>
  <si>
    <t>満足</t>
    <rPh sb="0" eb="2">
      <t>マンゾク</t>
    </rPh>
    <phoneticPr fontId="1"/>
  </si>
  <si>
    <t>1：大変不満</t>
    <rPh sb="2" eb="4">
      <t>タイヘン</t>
    </rPh>
    <rPh sb="4" eb="6">
      <t>フマン</t>
    </rPh>
    <phoneticPr fontId="1"/>
  </si>
  <si>
    <t>2：不満</t>
    <rPh sb="2" eb="4">
      <t>フマン</t>
    </rPh>
    <phoneticPr fontId="1"/>
  </si>
  <si>
    <t>4：満足</t>
    <rPh sb="2" eb="4">
      <t>マンゾク</t>
    </rPh>
    <phoneticPr fontId="1"/>
  </si>
  <si>
    <t>5：大変満足</t>
    <rPh sb="2" eb="4">
      <t>タイヘン</t>
    </rPh>
    <rPh sb="4" eb="6">
      <t>マンゾク</t>
    </rPh>
    <phoneticPr fontId="1"/>
  </si>
  <si>
    <t>1：とても悪い</t>
    <rPh sb="5" eb="6">
      <t>ワル</t>
    </rPh>
    <phoneticPr fontId="1"/>
  </si>
  <si>
    <t>メーリング</t>
    <phoneticPr fontId="1"/>
  </si>
  <si>
    <t>ブログ</t>
    <phoneticPr fontId="1"/>
  </si>
  <si>
    <t>フェイスブック</t>
    <phoneticPr fontId="1"/>
  </si>
  <si>
    <t>知人から</t>
    <rPh sb="0" eb="2">
      <t>チジン</t>
    </rPh>
    <phoneticPr fontId="1"/>
  </si>
  <si>
    <t>その他</t>
    <rPh sb="2" eb="3">
      <t>タ</t>
    </rPh>
    <phoneticPr fontId="1"/>
  </si>
  <si>
    <t>WSをどのように知ったか？</t>
    <rPh sb="8" eb="9">
      <t>シ</t>
    </rPh>
    <phoneticPr fontId="1"/>
  </si>
  <si>
    <t>メーリングリスト</t>
    <phoneticPr fontId="1"/>
  </si>
  <si>
    <t>グループ</t>
    <phoneticPr fontId="4"/>
  </si>
  <si>
    <t>講義難易度</t>
    <rPh sb="0" eb="2">
      <t>コウギ</t>
    </rPh>
    <rPh sb="2" eb="5">
      <t>ナンイド</t>
    </rPh>
    <phoneticPr fontId="4"/>
  </si>
  <si>
    <t>講義満足</t>
    <rPh sb="0" eb="2">
      <t>コウギ</t>
    </rPh>
    <rPh sb="2" eb="4">
      <t>マンゾク</t>
    </rPh>
    <phoneticPr fontId="4"/>
  </si>
  <si>
    <t>講義難易度</t>
    <rPh sb="0" eb="5">
      <t>コウギナンイ</t>
    </rPh>
    <phoneticPr fontId="4"/>
  </si>
  <si>
    <t>講義満足</t>
    <rPh sb="0" eb="4">
      <t>コウギマンゾク</t>
    </rPh>
    <phoneticPr fontId="4"/>
  </si>
  <si>
    <t>内容満足</t>
    <rPh sb="0" eb="2">
      <t>ナイヨウ</t>
    </rPh>
    <rPh sb="2" eb="4">
      <t>マンゾク</t>
    </rPh>
    <phoneticPr fontId="4"/>
  </si>
  <si>
    <t>内容満足</t>
    <rPh sb="0" eb="4">
      <t>ナイヨウマンゾ</t>
    </rPh>
    <phoneticPr fontId="4"/>
  </si>
  <si>
    <t>1：大変不満</t>
  </si>
  <si>
    <t>2：不満</t>
  </si>
  <si>
    <t>3：どちらでもない</t>
  </si>
  <si>
    <t>4：満足</t>
  </si>
  <si>
    <t>5：大変満足</t>
  </si>
  <si>
    <t>無回答</t>
  </si>
  <si>
    <t>3：どちらでもない</t>
    <phoneticPr fontId="1"/>
  </si>
  <si>
    <t>スピード</t>
    <phoneticPr fontId="1"/>
  </si>
  <si>
    <t>インスト</t>
    <phoneticPr fontId="4"/>
  </si>
  <si>
    <t>スピード</t>
    <phoneticPr fontId="4"/>
  </si>
  <si>
    <t>Gディスカス</t>
    <phoneticPr fontId="4"/>
  </si>
  <si>
    <t>ディスカッション</t>
    <phoneticPr fontId="1"/>
  </si>
  <si>
    <t>3：どちらでもない</t>
    <phoneticPr fontId="1"/>
  </si>
  <si>
    <t>NPPV</t>
    <phoneticPr fontId="3"/>
  </si>
  <si>
    <t>すすめるか</t>
    <phoneticPr fontId="4"/>
  </si>
  <si>
    <t>閉塞性</t>
    <rPh sb="0" eb="3">
      <t>ヘイソクセイ</t>
    </rPh>
    <phoneticPr fontId="4"/>
  </si>
  <si>
    <t>asthma症例</t>
    <rPh sb="6" eb="8">
      <t>ショウレイ</t>
    </rPh>
    <phoneticPr fontId="4"/>
  </si>
  <si>
    <t>グラフィック</t>
    <phoneticPr fontId="4"/>
  </si>
  <si>
    <t>TS</t>
    <phoneticPr fontId="4"/>
  </si>
  <si>
    <t xml:space="preserve"> Tへの気づき</t>
    <rPh sb="4" eb="5">
      <t>キ</t>
    </rPh>
    <phoneticPr fontId="4"/>
  </si>
  <si>
    <t>閉塞パラメ</t>
    <rPh sb="0" eb="2">
      <t>ヘイソク</t>
    </rPh>
    <phoneticPr fontId="4"/>
  </si>
  <si>
    <t>1：全く理解できなかった</t>
    <rPh sb="2" eb="3">
      <t>マッタ</t>
    </rPh>
    <rPh sb="4" eb="6">
      <t>リカイ</t>
    </rPh>
    <phoneticPr fontId="1"/>
  </si>
  <si>
    <t>2：あまり理解できなかった</t>
    <rPh sb="5" eb="7">
      <t>リカイ</t>
    </rPh>
    <phoneticPr fontId="1"/>
  </si>
  <si>
    <t>3：どちらでもない</t>
    <phoneticPr fontId="1"/>
  </si>
  <si>
    <t>4：理解できた</t>
    <rPh sb="2" eb="4">
      <t>リカイ</t>
    </rPh>
    <phoneticPr fontId="1"/>
  </si>
  <si>
    <t>5：よく理解できた</t>
    <rPh sb="4" eb="6">
      <t>リカイ</t>
    </rPh>
    <phoneticPr fontId="1"/>
  </si>
  <si>
    <t>リーク波形</t>
    <rPh sb="3" eb="5">
      <t>ハケイ</t>
    </rPh>
    <phoneticPr fontId="4"/>
  </si>
  <si>
    <t>離脱</t>
    <rPh sb="0" eb="2">
      <t>リダツ</t>
    </rPh>
    <phoneticPr fontId="4"/>
  </si>
  <si>
    <t>リハ</t>
    <phoneticPr fontId="4"/>
  </si>
  <si>
    <t>NPPV</t>
    <phoneticPr fontId="4"/>
  </si>
  <si>
    <t>講義1難易度</t>
    <rPh sb="0" eb="6">
      <t>コウギナンイ</t>
    </rPh>
    <phoneticPr fontId="4"/>
  </si>
  <si>
    <t>講義1満足</t>
    <rPh sb="0" eb="5">
      <t>コウギマンゾク</t>
    </rPh>
    <phoneticPr fontId="4"/>
  </si>
  <si>
    <t>1：とても遅い</t>
  </si>
  <si>
    <t>2：遅い</t>
  </si>
  <si>
    <t>3：ちょうど良い</t>
  </si>
  <si>
    <t>4：早い</t>
  </si>
  <si>
    <t>5：とても早い</t>
  </si>
  <si>
    <t>スピード</t>
  </si>
  <si>
    <t>内容満足</t>
  </si>
  <si>
    <t>1：とても悪い</t>
  </si>
  <si>
    <t>2：悪い</t>
  </si>
  <si>
    <t>4：良い</t>
  </si>
  <si>
    <t>5：とても良い</t>
  </si>
  <si>
    <t>インスト</t>
  </si>
  <si>
    <t>1：全く役立たなかった</t>
  </si>
  <si>
    <t>2：役立たなかった</t>
  </si>
  <si>
    <t>3：どちらとも言えない</t>
  </si>
  <si>
    <t>4：役立った</t>
  </si>
  <si>
    <t>5：とても役立った</t>
  </si>
  <si>
    <t>NPPV実習</t>
    <rPh sb="4" eb="6">
      <t>ジッシュウ</t>
    </rPh>
    <phoneticPr fontId="3"/>
  </si>
  <si>
    <t>同調</t>
    <rPh sb="0" eb="2">
      <t>ドウチョウ</t>
    </rPh>
    <phoneticPr fontId="3"/>
  </si>
  <si>
    <t>過剰リーク</t>
    <rPh sb="0" eb="2">
      <t>カジョウ</t>
    </rPh>
    <phoneticPr fontId="3"/>
  </si>
  <si>
    <t>Mフィット</t>
    <phoneticPr fontId="3"/>
  </si>
  <si>
    <t>導入</t>
    <rPh sb="0" eb="2">
      <t>ドウニュウ</t>
    </rPh>
    <phoneticPr fontId="3"/>
  </si>
  <si>
    <t>閉塞性</t>
    <rPh sb="0" eb="3">
      <t>ヘイソクセイ</t>
    </rPh>
    <phoneticPr fontId="1"/>
  </si>
  <si>
    <t>グラフィック</t>
    <phoneticPr fontId="1"/>
  </si>
  <si>
    <t>離脱</t>
    <rPh sb="0" eb="2">
      <t>リダツ</t>
    </rPh>
    <phoneticPr fontId="1"/>
  </si>
  <si>
    <t>リハ</t>
    <phoneticPr fontId="1"/>
  </si>
  <si>
    <t>備考</t>
    <rPh sb="0" eb="2">
      <t>ビコウ</t>
    </rPh>
    <phoneticPr fontId="1"/>
  </si>
  <si>
    <t>※編集可能セルは黒枠内です</t>
    <rPh sb="1" eb="3">
      <t>ヘンシュウ</t>
    </rPh>
    <rPh sb="3" eb="5">
      <t>カノウ</t>
    </rPh>
    <rPh sb="8" eb="9">
      <t>クロ</t>
    </rPh>
    <rPh sb="9" eb="11">
      <t>ワクナイ</t>
    </rPh>
    <phoneticPr fontId="1"/>
  </si>
  <si>
    <t>閉塞性肺疾患</t>
    <rPh sb="0" eb="6">
      <t>ヘイソクセイハイシッカン</t>
    </rPh>
    <phoneticPr fontId="1"/>
  </si>
  <si>
    <t>実習　asthma症例</t>
    <rPh sb="0" eb="2">
      <t>ジッシュウ</t>
    </rPh>
    <rPh sb="9" eb="11">
      <t>ショウレイ</t>
    </rPh>
    <phoneticPr fontId="1"/>
  </si>
  <si>
    <t>TS</t>
    <phoneticPr fontId="1"/>
  </si>
  <si>
    <t>離脱</t>
    <rPh sb="0" eb="2">
      <t>リダツ</t>
    </rPh>
    <phoneticPr fontId="1"/>
  </si>
  <si>
    <t>リハ</t>
    <phoneticPr fontId="1"/>
  </si>
  <si>
    <t>実習　NPPV</t>
    <rPh sb="0" eb="2">
      <t>ジッシュウ</t>
    </rPh>
    <phoneticPr fontId="1"/>
  </si>
  <si>
    <t>インストラクター</t>
    <phoneticPr fontId="1"/>
  </si>
  <si>
    <t>NPPV内容</t>
    <rPh sb="4" eb="6">
      <t>ナイヨウ</t>
    </rPh>
    <phoneticPr fontId="1"/>
  </si>
  <si>
    <t>『患者–呼吸器の同調』の理解</t>
    <phoneticPr fontId="19"/>
  </si>
  <si>
    <t>『過剰なリークによる問題』の理解</t>
    <rPh sb="1" eb="3">
      <t>カジョウ</t>
    </rPh>
    <rPh sb="10" eb="12">
      <t>モンダイ</t>
    </rPh>
    <rPh sb="14" eb="16">
      <t>リカイ</t>
    </rPh>
    <phoneticPr fontId="1"/>
  </si>
  <si>
    <t>『マスクフィッティング』の理解</t>
    <rPh sb="13" eb="15">
      <t>リカイ</t>
    </rPh>
    <phoneticPr fontId="1"/>
  </si>
  <si>
    <t>『導入』の患者アセスメントの理解</t>
    <rPh sb="1" eb="3">
      <t>ドウニュウ</t>
    </rPh>
    <rPh sb="5" eb="7">
      <t>カンジャ</t>
    </rPh>
    <rPh sb="14" eb="16">
      <t>リカイ</t>
    </rPh>
    <phoneticPr fontId="1"/>
  </si>
  <si>
    <t>実習　asthma初期設定</t>
    <rPh sb="0" eb="2">
      <t>ジッシュウ</t>
    </rPh>
    <rPh sb="9" eb="11">
      <t>ショキ</t>
    </rPh>
    <rPh sb="11" eb="13">
      <t>セッテイ</t>
    </rPh>
    <phoneticPr fontId="1"/>
  </si>
  <si>
    <t>無回答n</t>
  </si>
  <si>
    <t>初期設定理解</t>
    <rPh sb="0" eb="2">
      <t>ショキ</t>
    </rPh>
    <rPh sb="2" eb="4">
      <t>セッテイ</t>
    </rPh>
    <rPh sb="4" eb="6">
      <t>リカイ</t>
    </rPh>
    <phoneticPr fontId="4"/>
  </si>
  <si>
    <t>属性に関する部分は数値や記述などで入力し、回答項目は1-5の数字で入力できるものはその数値で入力し、無回答はnで入力して下さい。入力したものは自動で他のシートに入るので、グラフも自動生成されていきます。入力可能なセル以外は入力できないように保護しています。</t>
    <phoneticPr fontId="1"/>
  </si>
  <si>
    <t>NPPV</t>
    <phoneticPr fontId="1"/>
  </si>
  <si>
    <t>A</t>
    <phoneticPr fontId="3"/>
  </si>
  <si>
    <t>B</t>
    <phoneticPr fontId="3"/>
  </si>
  <si>
    <t>C</t>
    <phoneticPr fontId="3"/>
  </si>
  <si>
    <t>D</t>
    <phoneticPr fontId="3"/>
  </si>
  <si>
    <r>
      <rPr>
        <sz val="11"/>
        <color theme="1"/>
        <rFont val="ＭＳ Ｐゴシック"/>
        <family val="3"/>
        <charset val="128"/>
      </rPr>
      <t>経験数</t>
    </r>
    <rPh sb="0" eb="2">
      <t>ケイケン</t>
    </rPh>
    <rPh sb="2" eb="3">
      <t>スウ</t>
    </rPh>
    <phoneticPr fontId="19"/>
  </si>
  <si>
    <r>
      <t>1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>10</t>
    </r>
    <phoneticPr fontId="19"/>
  </si>
  <si>
    <r>
      <t>11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>20</t>
    </r>
    <phoneticPr fontId="19"/>
  </si>
  <si>
    <r>
      <t>21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>30</t>
    </r>
    <phoneticPr fontId="19"/>
  </si>
  <si>
    <r>
      <t>31</t>
    </r>
    <r>
      <rPr>
        <sz val="11"/>
        <color theme="1"/>
        <rFont val="ＭＳ Ｐゴシック"/>
        <family val="3"/>
        <charset val="128"/>
      </rPr>
      <t>以上</t>
    </r>
    <rPh sb="2" eb="4">
      <t>イジョウ</t>
    </rPh>
    <phoneticPr fontId="19"/>
  </si>
  <si>
    <r>
      <rPr>
        <sz val="11"/>
        <color theme="1"/>
        <rFont val="ＭＳ Ｐゴシック"/>
        <family val="3"/>
        <charset val="128"/>
      </rPr>
      <t>無回答</t>
    </r>
    <rPh sb="0" eb="3">
      <t>ムカイトウ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</si>
</sst>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ヒラギノ角ゴ ProN W3"/>
      <charset val="128"/>
    </font>
    <font>
      <sz val="6"/>
      <name val="ＭＳ Ｐゴシック"/>
      <family val="2"/>
      <charset val="128"/>
    </font>
    <font>
      <sz val="6"/>
      <name val="ヒラギノ角ゴ ProN W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>
      <alignment vertical="center"/>
    </xf>
    <xf numFmtId="0" fontId="2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Alignment="1"/>
    <xf numFmtId="0" fontId="9" fillId="0" borderId="0" xfId="1" applyNumberFormat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vertical="top" wrapText="1"/>
    </xf>
    <xf numFmtId="0" fontId="9" fillId="0" borderId="7" xfId="1" applyFont="1" applyFill="1" applyBorder="1" applyAlignment="1">
      <alignment vertical="top" wrapText="1"/>
    </xf>
    <xf numFmtId="0" fontId="9" fillId="0" borderId="8" xfId="1" applyFont="1" applyFill="1" applyBorder="1" applyAlignment="1">
      <alignment vertical="top" wrapText="1"/>
    </xf>
    <xf numFmtId="0" fontId="9" fillId="0" borderId="4" xfId="1" applyFont="1" applyFill="1" applyBorder="1" applyAlignment="1">
      <alignment vertical="top" wrapText="1"/>
    </xf>
    <xf numFmtId="0" fontId="9" fillId="0" borderId="5" xfId="1" applyFont="1" applyFill="1" applyBorder="1" applyAlignment="1">
      <alignment vertical="top" wrapText="1"/>
    </xf>
    <xf numFmtId="0" fontId="9" fillId="0" borderId="6" xfId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top" wrapText="1"/>
    </xf>
    <xf numFmtId="0" fontId="9" fillId="2" borderId="8" xfId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9" fillId="4" borderId="0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9" fillId="3" borderId="10" xfId="1" applyFont="1" applyFill="1" applyBorder="1" applyAlignment="1">
      <alignment vertical="top" wrapText="1"/>
    </xf>
    <xf numFmtId="0" fontId="9" fillId="0" borderId="10" xfId="1" applyNumberFormat="1" applyFont="1" applyFill="1" applyBorder="1" applyAlignment="1">
      <alignment vertical="top" wrapText="1"/>
    </xf>
    <xf numFmtId="0" fontId="6" fillId="0" borderId="10" xfId="0" applyFont="1" applyFill="1" applyBorder="1">
      <alignment vertical="center"/>
    </xf>
    <xf numFmtId="0" fontId="9" fillId="0" borderId="11" xfId="1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0" fontId="10" fillId="0" borderId="7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vertical="top" wrapText="1"/>
    </xf>
    <xf numFmtId="0" fontId="10" fillId="0" borderId="8" xfId="1" applyFont="1" applyFill="1" applyBorder="1" applyAlignment="1">
      <alignment vertical="top" wrapText="1"/>
    </xf>
    <xf numFmtId="0" fontId="10" fillId="0" borderId="8" xfId="1" applyNumberFormat="1" applyFont="1" applyFill="1" applyBorder="1" applyAlignment="1">
      <alignment vertical="top" wrapText="1"/>
    </xf>
    <xf numFmtId="0" fontId="9" fillId="4" borderId="10" xfId="1" applyFont="1" applyFill="1" applyBorder="1" applyAlignment="1">
      <alignment vertical="top" wrapText="1"/>
    </xf>
    <xf numFmtId="0" fontId="9" fillId="4" borderId="11" xfId="1" applyFont="1" applyFill="1" applyBorder="1" applyAlignment="1">
      <alignment vertical="top" wrapText="1"/>
    </xf>
    <xf numFmtId="0" fontId="9" fillId="5" borderId="0" xfId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9" fillId="0" borderId="0" xfId="1" applyNumberFormat="1" applyFont="1" applyFill="1" applyBorder="1" applyAlignment="1">
      <alignment horizontal="left" vertical="top" wrapText="1"/>
    </xf>
    <xf numFmtId="0" fontId="9" fillId="5" borderId="8" xfId="1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6" fillId="7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7" fillId="0" borderId="0" xfId="0" applyFont="1" applyAlignment="1"/>
    <xf numFmtId="0" fontId="7" fillId="0" borderId="0" xfId="0" applyFont="1" applyBorder="1">
      <alignment vertical="center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0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18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3" xfId="0" applyFont="1" applyBorder="1" applyProtection="1">
      <alignment vertical="center"/>
      <protection locked="0"/>
    </xf>
    <xf numFmtId="0" fontId="7" fillId="0" borderId="24" xfId="0" applyFont="1" applyBorder="1" applyProtection="1">
      <alignment vertical="center"/>
      <protection locked="0"/>
    </xf>
    <xf numFmtId="0" fontId="7" fillId="0" borderId="25" xfId="0" applyFont="1" applyBorder="1" applyProtection="1">
      <alignment vertical="center"/>
      <protection locked="0"/>
    </xf>
    <xf numFmtId="0" fontId="7" fillId="0" borderId="0" xfId="0" applyFont="1" applyAlignment="1">
      <alignment horizontal="left" vertical="center" indent="1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9" fillId="0" borderId="4" xfId="1" applyNumberFormat="1" applyFont="1" applyFill="1" applyBorder="1" applyAlignment="1" applyProtection="1">
      <alignment vertical="top" wrapText="1"/>
      <protection locked="0"/>
    </xf>
    <xf numFmtId="0" fontId="9" fillId="0" borderId="5" xfId="1" applyNumberFormat="1" applyFont="1" applyFill="1" applyBorder="1" applyAlignment="1" applyProtection="1">
      <alignment vertical="top" wrapText="1"/>
      <protection locked="0"/>
    </xf>
    <xf numFmtId="0" fontId="9" fillId="0" borderId="6" xfId="1" applyNumberFormat="1" applyFont="1" applyFill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vertical="top" wrapText="1"/>
      <protection locked="0"/>
    </xf>
    <xf numFmtId="0" fontId="9" fillId="0" borderId="7" xfId="1" applyNumberFormat="1" applyFont="1" applyFill="1" applyBorder="1" applyAlignment="1" applyProtection="1">
      <alignment vertical="top" wrapText="1"/>
      <protection locked="0"/>
    </xf>
    <xf numFmtId="0" fontId="9" fillId="0" borderId="8" xfId="1" applyNumberFormat="1" applyFont="1" applyFill="1" applyBorder="1" applyAlignment="1" applyProtection="1">
      <alignment vertical="top" wrapText="1"/>
      <protection locked="0"/>
    </xf>
    <xf numFmtId="0" fontId="9" fillId="0" borderId="7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vertical="top" wrapText="1"/>
      <protection locked="0"/>
    </xf>
    <xf numFmtId="0" fontId="9" fillId="0" borderId="8" xfId="1" applyFont="1" applyFill="1" applyBorder="1" applyAlignment="1" applyProtection="1">
      <alignment vertical="top" wrapText="1"/>
      <protection locked="0"/>
    </xf>
    <xf numFmtId="0" fontId="9" fillId="2" borderId="7" xfId="1" applyNumberFormat="1" applyFont="1" applyFill="1" applyBorder="1" applyAlignment="1" applyProtection="1">
      <alignment vertical="top" wrapText="1"/>
      <protection locked="0"/>
    </xf>
    <xf numFmtId="0" fontId="9" fillId="2" borderId="0" xfId="1" applyNumberFormat="1" applyFont="1" applyFill="1" applyBorder="1" applyAlignment="1" applyProtection="1">
      <alignment vertical="top" wrapText="1"/>
      <protection locked="0"/>
    </xf>
    <xf numFmtId="0" fontId="9" fillId="2" borderId="8" xfId="1" applyFont="1" applyFill="1" applyBorder="1" applyAlignment="1" applyProtection="1">
      <alignment vertical="top" wrapText="1"/>
      <protection locked="0"/>
    </xf>
    <xf numFmtId="0" fontId="9" fillId="2" borderId="8" xfId="1" applyNumberFormat="1" applyFont="1" applyFill="1" applyBorder="1" applyAlignment="1" applyProtection="1">
      <alignment vertical="top" wrapText="1"/>
      <protection locked="0"/>
    </xf>
    <xf numFmtId="0" fontId="9" fillId="4" borderId="9" xfId="1" applyNumberFormat="1" applyFont="1" applyFill="1" applyBorder="1" applyAlignment="1" applyProtection="1">
      <alignment vertical="top" wrapText="1"/>
      <protection locked="0"/>
    </xf>
    <xf numFmtId="0" fontId="9" fillId="4" borderId="10" xfId="1" applyNumberFormat="1" applyFont="1" applyFill="1" applyBorder="1" applyAlignment="1" applyProtection="1">
      <alignment vertical="top" wrapText="1"/>
      <protection locked="0"/>
    </xf>
    <xf numFmtId="0" fontId="9" fillId="4" borderId="11" xfId="1" applyFont="1" applyFill="1" applyBorder="1" applyAlignment="1" applyProtection="1">
      <alignment vertical="top" wrapText="1"/>
      <protection locked="0"/>
    </xf>
    <xf numFmtId="0" fontId="9" fillId="4" borderId="11" xfId="1" applyNumberFormat="1" applyFont="1" applyFill="1" applyBorder="1" applyAlignment="1" applyProtection="1">
      <alignment vertical="top" wrapText="1"/>
      <protection locked="0"/>
    </xf>
    <xf numFmtId="0" fontId="9" fillId="5" borderId="7" xfId="1" applyNumberFormat="1" applyFont="1" applyFill="1" applyBorder="1" applyAlignment="1" applyProtection="1">
      <alignment vertical="top" wrapText="1"/>
      <protection locked="0"/>
    </xf>
    <xf numFmtId="0" fontId="9" fillId="5" borderId="0" xfId="1" applyNumberFormat="1" applyFont="1" applyFill="1" applyBorder="1" applyAlignment="1" applyProtection="1">
      <alignment vertical="top" wrapText="1"/>
      <protection locked="0"/>
    </xf>
    <xf numFmtId="0" fontId="9" fillId="5" borderId="0" xfId="1" applyFont="1" applyFill="1" applyBorder="1" applyAlignment="1" applyProtection="1">
      <alignment vertical="top" wrapText="1"/>
      <protection locked="0"/>
    </xf>
    <xf numFmtId="0" fontId="9" fillId="5" borderId="8" xfId="1" applyNumberFormat="1" applyFont="1" applyFill="1" applyBorder="1" applyAlignment="1" applyProtection="1">
      <alignment vertical="top" wrapText="1"/>
      <protection locked="0"/>
    </xf>
    <xf numFmtId="0" fontId="9" fillId="4" borderId="7" xfId="1" applyNumberFormat="1" applyFont="1" applyFill="1" applyBorder="1" applyAlignment="1" applyProtection="1">
      <alignment vertical="top" wrapText="1"/>
      <protection locked="0"/>
    </xf>
    <xf numFmtId="0" fontId="9" fillId="4" borderId="0" xfId="1" applyNumberFormat="1" applyFont="1" applyFill="1" applyBorder="1" applyAlignment="1" applyProtection="1">
      <alignment vertical="top" wrapText="1"/>
      <protection locked="0"/>
    </xf>
    <xf numFmtId="0" fontId="9" fillId="4" borderId="0" xfId="1" applyFont="1" applyFill="1" applyBorder="1" applyAlignment="1" applyProtection="1">
      <alignment vertical="top" wrapText="1"/>
      <protection locked="0"/>
    </xf>
    <xf numFmtId="0" fontId="9" fillId="4" borderId="8" xfId="1" applyNumberFormat="1" applyFont="1" applyFill="1" applyBorder="1" applyAlignment="1" applyProtection="1">
      <alignment vertical="top" wrapText="1"/>
      <protection locked="0"/>
    </xf>
    <xf numFmtId="0" fontId="9" fillId="4" borderId="8" xfId="1" applyFont="1" applyFill="1" applyBorder="1" applyAlignment="1" applyProtection="1">
      <alignment vertical="top" wrapText="1"/>
      <protection locked="0"/>
    </xf>
    <xf numFmtId="0" fontId="9" fillId="3" borderId="9" xfId="1" applyNumberFormat="1" applyFont="1" applyFill="1" applyBorder="1" applyAlignment="1" applyProtection="1">
      <alignment vertical="top" wrapText="1"/>
      <protection locked="0"/>
    </xf>
    <xf numFmtId="0" fontId="9" fillId="3" borderId="10" xfId="1" applyNumberFormat="1" applyFont="1" applyFill="1" applyBorder="1" applyAlignment="1" applyProtection="1">
      <alignment vertical="top" wrapText="1"/>
      <protection locked="0"/>
    </xf>
    <xf numFmtId="0" fontId="9" fillId="3" borderId="10" xfId="1" applyFont="1" applyFill="1" applyBorder="1" applyAlignment="1" applyProtection="1">
      <alignment vertical="top" wrapText="1"/>
      <protection locked="0"/>
    </xf>
    <xf numFmtId="0" fontId="9" fillId="3" borderId="11" xfId="1" applyNumberFormat="1" applyFont="1" applyFill="1" applyBorder="1" applyAlignment="1" applyProtection="1">
      <alignment vertical="top" wrapText="1"/>
      <protection locked="0"/>
    </xf>
    <xf numFmtId="0" fontId="16" fillId="6" borderId="7" xfId="0" applyFont="1" applyFill="1" applyBorder="1" applyAlignment="1" applyProtection="1">
      <alignment vertical="top" wrapText="1"/>
      <protection locked="0"/>
    </xf>
    <xf numFmtId="0" fontId="16" fillId="6" borderId="0" xfId="0" applyFont="1" applyFill="1" applyBorder="1" applyAlignment="1" applyProtection="1">
      <alignment vertical="top" wrapText="1"/>
      <protection locked="0"/>
    </xf>
    <xf numFmtId="0" fontId="16" fillId="6" borderId="8" xfId="0" applyFont="1" applyFill="1" applyBorder="1" applyAlignment="1" applyProtection="1">
      <alignment vertical="top" wrapText="1"/>
      <protection locked="0"/>
    </xf>
    <xf numFmtId="0" fontId="16" fillId="0" borderId="7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7" borderId="7" xfId="0" applyFont="1" applyFill="1" applyBorder="1" applyAlignment="1" applyProtection="1">
      <alignment vertical="top" wrapText="1"/>
      <protection locked="0"/>
    </xf>
    <xf numFmtId="0" fontId="16" fillId="7" borderId="0" xfId="0" applyFont="1" applyFill="1" applyBorder="1" applyAlignment="1" applyProtection="1">
      <alignment vertical="top" wrapText="1"/>
      <protection locked="0"/>
    </xf>
    <xf numFmtId="0" fontId="16" fillId="7" borderId="8" xfId="0" applyFont="1" applyFill="1" applyBorder="1" applyAlignment="1" applyProtection="1">
      <alignment vertical="top" wrapText="1"/>
      <protection locked="0"/>
    </xf>
    <xf numFmtId="0" fontId="16" fillId="8" borderId="7" xfId="0" applyFont="1" applyFill="1" applyBorder="1" applyAlignment="1" applyProtection="1">
      <alignment vertical="top" wrapText="1"/>
      <protection locked="0"/>
    </xf>
    <xf numFmtId="0" fontId="16" fillId="8" borderId="0" xfId="0" applyFont="1" applyFill="1" applyBorder="1" applyAlignment="1" applyProtection="1">
      <alignment vertical="top" wrapText="1"/>
      <protection locked="0"/>
    </xf>
    <xf numFmtId="0" fontId="16" fillId="8" borderId="8" xfId="0" applyFont="1" applyFill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7" xfId="1" applyNumberFormat="1" applyFont="1" applyFill="1" applyBorder="1" applyAlignment="1" applyProtection="1">
      <alignment vertical="top" wrapText="1"/>
    </xf>
    <xf numFmtId="0" fontId="9" fillId="0" borderId="0" xfId="1" applyFont="1" applyFill="1" applyBorder="1" applyAlignment="1" applyProtection="1">
      <alignment vertical="top" wrapText="1"/>
    </xf>
    <xf numFmtId="0" fontId="9" fillId="0" borderId="8" xfId="1" applyNumberFormat="1" applyFont="1" applyFill="1" applyBorder="1" applyAlignment="1" applyProtection="1">
      <alignment vertical="top" wrapText="1"/>
    </xf>
    <xf numFmtId="0" fontId="9" fillId="0" borderId="8" xfId="1" applyFont="1" applyFill="1" applyBorder="1" applyAlignment="1" applyProtection="1">
      <alignment vertical="top" wrapText="1"/>
    </xf>
    <xf numFmtId="0" fontId="21" fillId="0" borderId="0" xfId="1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9" fillId="0" borderId="7" xfId="1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5" xfId="1" applyNumberFormat="1" applyFont="1" applyFill="1" applyBorder="1" applyAlignment="1" applyProtection="1">
      <alignment vertical="top" wrapText="1"/>
    </xf>
    <xf numFmtId="0" fontId="9" fillId="2" borderId="0" xfId="1" applyNumberFormat="1" applyFont="1" applyFill="1" applyBorder="1" applyAlignment="1" applyProtection="1">
      <alignment vertical="top" wrapText="1"/>
    </xf>
    <xf numFmtId="0" fontId="9" fillId="4" borderId="10" xfId="1" applyNumberFormat="1" applyFont="1" applyFill="1" applyBorder="1" applyAlignment="1" applyProtection="1">
      <alignment vertical="top" wrapText="1"/>
    </xf>
    <xf numFmtId="0" fontId="9" fillId="5" borderId="0" xfId="1" applyNumberFormat="1" applyFont="1" applyFill="1" applyBorder="1" applyAlignment="1" applyProtection="1">
      <alignment vertical="top" wrapText="1"/>
    </xf>
    <xf numFmtId="0" fontId="9" fillId="4" borderId="0" xfId="1" applyNumberFormat="1" applyFont="1" applyFill="1" applyBorder="1" applyAlignment="1" applyProtection="1">
      <alignment vertical="top" wrapText="1"/>
    </xf>
    <xf numFmtId="0" fontId="9" fillId="3" borderId="1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vertical="top" wrapText="1"/>
    </xf>
    <xf numFmtId="0" fontId="9" fillId="0" borderId="12" xfId="1" applyNumberFormat="1" applyFont="1" applyFill="1" applyBorder="1" applyAlignment="1" applyProtection="1">
      <alignment vertical="top" wrapText="1"/>
    </xf>
    <xf numFmtId="0" fontId="9" fillId="0" borderId="13" xfId="1" applyNumberFormat="1" applyFont="1" applyFill="1" applyBorder="1" applyAlignment="1" applyProtection="1">
      <alignment vertical="top" wrapText="1"/>
    </xf>
    <xf numFmtId="0" fontId="9" fillId="5" borderId="13" xfId="1" applyNumberFormat="1" applyFont="1" applyFill="1" applyBorder="1" applyAlignment="1" applyProtection="1">
      <alignment vertical="top" wrapText="1"/>
    </xf>
    <xf numFmtId="0" fontId="9" fillId="4" borderId="14" xfId="1" applyNumberFormat="1" applyFont="1" applyFill="1" applyBorder="1" applyAlignment="1" applyProtection="1">
      <alignment vertical="top" wrapText="1"/>
    </xf>
    <xf numFmtId="0" fontId="9" fillId="2" borderId="13" xfId="1" applyNumberFormat="1" applyFont="1" applyFill="1" applyBorder="1" applyAlignment="1" applyProtection="1">
      <alignment vertical="top" wrapText="1"/>
    </xf>
    <xf numFmtId="0" fontId="16" fillId="0" borderId="5" xfId="0" applyFont="1" applyBorder="1" applyAlignment="1" applyProtection="1">
      <alignment vertical="top" wrapText="1"/>
    </xf>
    <xf numFmtId="0" fontId="16" fillId="6" borderId="0" xfId="0" applyFont="1" applyFill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16" fillId="7" borderId="0" xfId="0" applyFont="1" applyFill="1" applyBorder="1" applyAlignment="1" applyProtection="1">
      <alignment vertical="top" wrapText="1"/>
    </xf>
    <xf numFmtId="0" fontId="16" fillId="8" borderId="0" xfId="0" applyFont="1" applyFill="1" applyBorder="1" applyAlignment="1" applyProtection="1">
      <alignment vertical="top" wrapText="1"/>
    </xf>
    <xf numFmtId="0" fontId="16" fillId="0" borderId="10" xfId="0" applyFont="1" applyBorder="1" applyAlignment="1" applyProtection="1">
      <alignment vertical="top" wrapText="1"/>
    </xf>
    <xf numFmtId="0" fontId="9" fillId="0" borderId="14" xfId="1" applyNumberFormat="1" applyFont="1" applyFill="1" applyBorder="1" applyAlignment="1" applyProtection="1">
      <alignment vertical="top" wrapText="1"/>
    </xf>
    <xf numFmtId="0" fontId="22" fillId="9" borderId="0" xfId="1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0" fillId="0" borderId="1" xfId="0" applyBorder="1">
      <alignment vertical="center"/>
    </xf>
  </cellXfs>
  <cellStyles count="2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931063037148E-2"/>
          <c:y val="8.2483514461129601E-2"/>
          <c:w val="0.65930639835706695"/>
          <c:h val="0.8241422986517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難易度!$B$1</c:f>
              <c:strCache>
                <c:ptCount val="1"/>
                <c:pt idx="0">
                  <c:v>1：難しい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難易度!$A$3:$A$7</c:f>
              <c:strCache>
                <c:ptCount val="5"/>
                <c:pt idx="0">
                  <c:v>閉塞性</c:v>
                </c:pt>
                <c:pt idx="1">
                  <c:v>グラフィック</c:v>
                </c:pt>
                <c:pt idx="2">
                  <c:v>離脱</c:v>
                </c:pt>
                <c:pt idx="3">
                  <c:v>リハ</c:v>
                </c:pt>
                <c:pt idx="4">
                  <c:v>NPPV</c:v>
                </c:pt>
              </c:strCache>
            </c:strRef>
          </c:cat>
          <c:val>
            <c:numRef>
              <c:f>難易度!$B$3:$B$7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48-4B4C-A055-B90E21E1F3AE}"/>
            </c:ext>
          </c:extLst>
        </c:ser>
        <c:ser>
          <c:idx val="1"/>
          <c:order val="1"/>
          <c:tx>
            <c:strRef>
              <c:f>難易度!$C$1</c:f>
              <c:strCache>
                <c:ptCount val="1"/>
                <c:pt idx="0">
                  <c:v>2：やや難しい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難易度!$A$3:$A$7</c:f>
              <c:strCache>
                <c:ptCount val="5"/>
                <c:pt idx="0">
                  <c:v>閉塞性</c:v>
                </c:pt>
                <c:pt idx="1">
                  <c:v>グラフィック</c:v>
                </c:pt>
                <c:pt idx="2">
                  <c:v>離脱</c:v>
                </c:pt>
                <c:pt idx="3">
                  <c:v>リハ</c:v>
                </c:pt>
                <c:pt idx="4">
                  <c:v>NPPV</c:v>
                </c:pt>
              </c:strCache>
            </c:strRef>
          </c:cat>
          <c:val>
            <c:numRef>
              <c:f>難易度!$C$3:$C$7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48-4B4C-A055-B90E21E1F3AE}"/>
            </c:ext>
          </c:extLst>
        </c:ser>
        <c:ser>
          <c:idx val="2"/>
          <c:order val="2"/>
          <c:tx>
            <c:strRef>
              <c:f>難易度!$D$1</c:f>
              <c:strCache>
                <c:ptCount val="1"/>
                <c:pt idx="0">
                  <c:v>3：ちょうど良い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難易度!$A$3:$A$7</c:f>
              <c:strCache>
                <c:ptCount val="5"/>
                <c:pt idx="0">
                  <c:v>閉塞性</c:v>
                </c:pt>
                <c:pt idx="1">
                  <c:v>グラフィック</c:v>
                </c:pt>
                <c:pt idx="2">
                  <c:v>離脱</c:v>
                </c:pt>
                <c:pt idx="3">
                  <c:v>リハ</c:v>
                </c:pt>
                <c:pt idx="4">
                  <c:v>NPPV</c:v>
                </c:pt>
              </c:strCache>
            </c:strRef>
          </c:cat>
          <c:val>
            <c:numRef>
              <c:f>難易度!$D$3:$D$7</c:f>
              <c:numCache>
                <c:formatCode>General</c:formatCode>
                <c:ptCount val="5"/>
                <c:pt idx="0">
                  <c:v>18</c:v>
                </c:pt>
                <c:pt idx="1">
                  <c:v>22</c:v>
                </c:pt>
                <c:pt idx="2">
                  <c:v>21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48-4B4C-A055-B90E21E1F3AE}"/>
            </c:ext>
          </c:extLst>
        </c:ser>
        <c:ser>
          <c:idx val="3"/>
          <c:order val="3"/>
          <c:tx>
            <c:strRef>
              <c:f>難易度!$E$1</c:f>
              <c:strCache>
                <c:ptCount val="1"/>
                <c:pt idx="0">
                  <c:v>4：やや易しい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難易度!$A$3:$A$7</c:f>
              <c:strCache>
                <c:ptCount val="5"/>
                <c:pt idx="0">
                  <c:v>閉塞性</c:v>
                </c:pt>
                <c:pt idx="1">
                  <c:v>グラフィック</c:v>
                </c:pt>
                <c:pt idx="2">
                  <c:v>離脱</c:v>
                </c:pt>
                <c:pt idx="3">
                  <c:v>リハ</c:v>
                </c:pt>
                <c:pt idx="4">
                  <c:v>NPPV</c:v>
                </c:pt>
              </c:strCache>
            </c:strRef>
          </c:cat>
          <c:val>
            <c:numRef>
              <c:f>難易度!$E$3:$E$7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48-4B4C-A055-B90E21E1F3AE}"/>
            </c:ext>
          </c:extLst>
        </c:ser>
        <c:ser>
          <c:idx val="4"/>
          <c:order val="4"/>
          <c:tx>
            <c:strRef>
              <c:f>難易度!$F$1</c:f>
              <c:strCache>
                <c:ptCount val="1"/>
                <c:pt idx="0">
                  <c:v>5：易しい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難易度!$A$3:$A$7</c:f>
              <c:strCache>
                <c:ptCount val="5"/>
                <c:pt idx="0">
                  <c:v>閉塞性</c:v>
                </c:pt>
                <c:pt idx="1">
                  <c:v>グラフィック</c:v>
                </c:pt>
                <c:pt idx="2">
                  <c:v>離脱</c:v>
                </c:pt>
                <c:pt idx="3">
                  <c:v>リハ</c:v>
                </c:pt>
                <c:pt idx="4">
                  <c:v>NPPV</c:v>
                </c:pt>
              </c:strCache>
            </c:strRef>
          </c:cat>
          <c:val>
            <c:numRef>
              <c:f>難易度!$F$3:$F$7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48-4B4C-A055-B90E21E1F3AE}"/>
            </c:ext>
          </c:extLst>
        </c:ser>
        <c:ser>
          <c:idx val="5"/>
          <c:order val="5"/>
          <c:tx>
            <c:strRef>
              <c:f>難易度!$G$1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難易度!$A$3:$A$7</c:f>
              <c:strCache>
                <c:ptCount val="5"/>
                <c:pt idx="0">
                  <c:v>閉塞性</c:v>
                </c:pt>
                <c:pt idx="1">
                  <c:v>グラフィック</c:v>
                </c:pt>
                <c:pt idx="2">
                  <c:v>離脱</c:v>
                </c:pt>
                <c:pt idx="3">
                  <c:v>リハ</c:v>
                </c:pt>
                <c:pt idx="4">
                  <c:v>NPPV</c:v>
                </c:pt>
              </c:strCache>
            </c:strRef>
          </c:cat>
          <c:val>
            <c:numRef>
              <c:f>難易度!$G$3:$G$7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648-4B4C-A055-B90E21E1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16896"/>
        <c:axId val="87218432"/>
      </c:barChart>
      <c:catAx>
        <c:axId val="872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87218432"/>
        <c:crosses val="autoZero"/>
        <c:auto val="1"/>
        <c:lblAlgn val="ctr"/>
        <c:lblOffset val="100"/>
        <c:noMultiLvlLbl val="0"/>
      </c:catAx>
      <c:valAx>
        <c:axId val="872184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87216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239897671227398"/>
          <c:y val="0.196089953598266"/>
          <c:w val="0.18711366163975299"/>
          <c:h val="0.522008116108499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メイリオ" pitchFamily="50" charset="-128"/>
              <a:ea typeface="メイリオ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51414794081"/>
          <c:y val="3.8142620232172499E-2"/>
          <c:w val="0.632008789598976"/>
          <c:h val="0.62292526866977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満足!$B$1</c:f>
              <c:strCache>
                <c:ptCount val="1"/>
                <c:pt idx="0">
                  <c:v>1：大変不満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満足!$A$3:$A$10</c:f>
              <c:strCache>
                <c:ptCount val="8"/>
                <c:pt idx="0">
                  <c:v>閉塞性肺疾患</c:v>
                </c:pt>
                <c:pt idx="1">
                  <c:v>実習　asthma症例</c:v>
                </c:pt>
                <c:pt idx="2">
                  <c:v>グラフィック</c:v>
                </c:pt>
                <c:pt idx="3">
                  <c:v>TS</c:v>
                </c:pt>
                <c:pt idx="4">
                  <c:v>離脱</c:v>
                </c:pt>
                <c:pt idx="5">
                  <c:v>リハ</c:v>
                </c:pt>
                <c:pt idx="6">
                  <c:v>NPPV</c:v>
                </c:pt>
                <c:pt idx="7">
                  <c:v>実習　NPPV</c:v>
                </c:pt>
              </c:strCache>
            </c:strRef>
          </c:cat>
          <c:val>
            <c:numRef>
              <c:f>満足!$B$3:$B$10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F-4640-8A3E-F4114775C68A}"/>
            </c:ext>
          </c:extLst>
        </c:ser>
        <c:ser>
          <c:idx val="1"/>
          <c:order val="1"/>
          <c:tx>
            <c:strRef>
              <c:f>満足!$C$1</c:f>
              <c:strCache>
                <c:ptCount val="1"/>
                <c:pt idx="0">
                  <c:v>2：不満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満足!$A$3:$A$10</c:f>
              <c:strCache>
                <c:ptCount val="8"/>
                <c:pt idx="0">
                  <c:v>閉塞性肺疾患</c:v>
                </c:pt>
                <c:pt idx="1">
                  <c:v>実習　asthma症例</c:v>
                </c:pt>
                <c:pt idx="2">
                  <c:v>グラフィック</c:v>
                </c:pt>
                <c:pt idx="3">
                  <c:v>TS</c:v>
                </c:pt>
                <c:pt idx="4">
                  <c:v>離脱</c:v>
                </c:pt>
                <c:pt idx="5">
                  <c:v>リハ</c:v>
                </c:pt>
                <c:pt idx="6">
                  <c:v>NPPV</c:v>
                </c:pt>
                <c:pt idx="7">
                  <c:v>実習　NPPV</c:v>
                </c:pt>
              </c:strCache>
            </c:strRef>
          </c:cat>
          <c:val>
            <c:numRef>
              <c:f>満足!$C$3:$C$10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AF-4640-8A3E-F4114775C68A}"/>
            </c:ext>
          </c:extLst>
        </c:ser>
        <c:ser>
          <c:idx val="2"/>
          <c:order val="2"/>
          <c:tx>
            <c:strRef>
              <c:f>満足!$D$1</c:f>
              <c:strCache>
                <c:ptCount val="1"/>
                <c:pt idx="0">
                  <c:v>3：どちらでもない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満足!$A$3:$A$10</c:f>
              <c:strCache>
                <c:ptCount val="8"/>
                <c:pt idx="0">
                  <c:v>閉塞性肺疾患</c:v>
                </c:pt>
                <c:pt idx="1">
                  <c:v>実習　asthma症例</c:v>
                </c:pt>
                <c:pt idx="2">
                  <c:v>グラフィック</c:v>
                </c:pt>
                <c:pt idx="3">
                  <c:v>TS</c:v>
                </c:pt>
                <c:pt idx="4">
                  <c:v>離脱</c:v>
                </c:pt>
                <c:pt idx="5">
                  <c:v>リハ</c:v>
                </c:pt>
                <c:pt idx="6">
                  <c:v>NPPV</c:v>
                </c:pt>
                <c:pt idx="7">
                  <c:v>実習　NPPV</c:v>
                </c:pt>
              </c:strCache>
            </c:strRef>
          </c:cat>
          <c:val>
            <c:numRef>
              <c:f>満足!$D$3:$D$10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AF-4640-8A3E-F4114775C68A}"/>
            </c:ext>
          </c:extLst>
        </c:ser>
        <c:ser>
          <c:idx val="3"/>
          <c:order val="3"/>
          <c:tx>
            <c:strRef>
              <c:f>満足!$E$1</c:f>
              <c:strCache>
                <c:ptCount val="1"/>
                <c:pt idx="0">
                  <c:v>4：満足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満足!$A$3:$A$10</c:f>
              <c:strCache>
                <c:ptCount val="8"/>
                <c:pt idx="0">
                  <c:v>閉塞性肺疾患</c:v>
                </c:pt>
                <c:pt idx="1">
                  <c:v>実習　asthma症例</c:v>
                </c:pt>
                <c:pt idx="2">
                  <c:v>グラフィック</c:v>
                </c:pt>
                <c:pt idx="3">
                  <c:v>TS</c:v>
                </c:pt>
                <c:pt idx="4">
                  <c:v>離脱</c:v>
                </c:pt>
                <c:pt idx="5">
                  <c:v>リハ</c:v>
                </c:pt>
                <c:pt idx="6">
                  <c:v>NPPV</c:v>
                </c:pt>
                <c:pt idx="7">
                  <c:v>実習　NPPV</c:v>
                </c:pt>
              </c:strCache>
            </c:strRef>
          </c:cat>
          <c:val>
            <c:numRef>
              <c:f>満足!$E$3:$E$10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AF-4640-8A3E-F4114775C68A}"/>
            </c:ext>
          </c:extLst>
        </c:ser>
        <c:ser>
          <c:idx val="4"/>
          <c:order val="4"/>
          <c:tx>
            <c:strRef>
              <c:f>満足!$F$1</c:f>
              <c:strCache>
                <c:ptCount val="1"/>
                <c:pt idx="0">
                  <c:v>5：大変満足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満足!$A$3:$A$10</c:f>
              <c:strCache>
                <c:ptCount val="8"/>
                <c:pt idx="0">
                  <c:v>閉塞性肺疾患</c:v>
                </c:pt>
                <c:pt idx="1">
                  <c:v>実習　asthma症例</c:v>
                </c:pt>
                <c:pt idx="2">
                  <c:v>グラフィック</c:v>
                </c:pt>
                <c:pt idx="3">
                  <c:v>TS</c:v>
                </c:pt>
                <c:pt idx="4">
                  <c:v>離脱</c:v>
                </c:pt>
                <c:pt idx="5">
                  <c:v>リハ</c:v>
                </c:pt>
                <c:pt idx="6">
                  <c:v>NPPV</c:v>
                </c:pt>
                <c:pt idx="7">
                  <c:v>実習　NPPV</c:v>
                </c:pt>
              </c:strCache>
            </c:strRef>
          </c:cat>
          <c:val>
            <c:numRef>
              <c:f>満足!$F$3:$F$10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AF-4640-8A3E-F4114775C68A}"/>
            </c:ext>
          </c:extLst>
        </c:ser>
        <c:ser>
          <c:idx val="5"/>
          <c:order val="5"/>
          <c:tx>
            <c:strRef>
              <c:f>満足!$G$1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満足!$A$3:$A$10</c:f>
              <c:strCache>
                <c:ptCount val="8"/>
                <c:pt idx="0">
                  <c:v>閉塞性肺疾患</c:v>
                </c:pt>
                <c:pt idx="1">
                  <c:v>実習　asthma症例</c:v>
                </c:pt>
                <c:pt idx="2">
                  <c:v>グラフィック</c:v>
                </c:pt>
                <c:pt idx="3">
                  <c:v>TS</c:v>
                </c:pt>
                <c:pt idx="4">
                  <c:v>離脱</c:v>
                </c:pt>
                <c:pt idx="5">
                  <c:v>リハ</c:v>
                </c:pt>
                <c:pt idx="6">
                  <c:v>NPPV</c:v>
                </c:pt>
                <c:pt idx="7">
                  <c:v>実習　NPPV</c:v>
                </c:pt>
              </c:strCache>
            </c:strRef>
          </c:cat>
          <c:val>
            <c:numRef>
              <c:f>満足!$G$3:$G$10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3AF-4640-8A3E-F4114775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323776"/>
        <c:axId val="87325312"/>
      </c:barChart>
      <c:catAx>
        <c:axId val="873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87325312"/>
        <c:crosses val="autoZero"/>
        <c:auto val="1"/>
        <c:lblAlgn val="ctr"/>
        <c:lblOffset val="100"/>
        <c:noMultiLvlLbl val="0"/>
      </c:catAx>
      <c:valAx>
        <c:axId val="873253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87323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42390198848401"/>
          <c:y val="0.25966850828729299"/>
          <c:w val="0.186603161450797"/>
          <c:h val="0.397790055248618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メイリオ" pitchFamily="50" charset="-128"/>
              <a:ea typeface="メイリオ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393844756747E-2"/>
          <c:y val="2.07568696770047E-2"/>
          <c:w val="0.72944633189886798"/>
          <c:h val="0.87432267395147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スピード!$B$1</c:f>
              <c:strCache>
                <c:ptCount val="1"/>
                <c:pt idx="0">
                  <c:v>1：とても遅い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スピード!$A$3:$A$5</c:f>
              <c:strCache>
                <c:ptCount val="3"/>
                <c:pt idx="0">
                  <c:v>実習　asthma症例</c:v>
                </c:pt>
                <c:pt idx="1">
                  <c:v>TS</c:v>
                </c:pt>
                <c:pt idx="2">
                  <c:v>実習　NPPV</c:v>
                </c:pt>
              </c:strCache>
            </c:strRef>
          </c:cat>
          <c:val>
            <c:numRef>
              <c:f>スピード!$B$3:$B$5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3-4A4B-9DB3-BB5A5A0856F0}"/>
            </c:ext>
          </c:extLst>
        </c:ser>
        <c:ser>
          <c:idx val="1"/>
          <c:order val="1"/>
          <c:tx>
            <c:strRef>
              <c:f>スピード!$C$1</c:f>
              <c:strCache>
                <c:ptCount val="1"/>
                <c:pt idx="0">
                  <c:v>2：遅い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スピード!$A$3:$A$5</c:f>
              <c:strCache>
                <c:ptCount val="3"/>
                <c:pt idx="0">
                  <c:v>実習　asthma症例</c:v>
                </c:pt>
                <c:pt idx="1">
                  <c:v>TS</c:v>
                </c:pt>
                <c:pt idx="2">
                  <c:v>実習　NPPV</c:v>
                </c:pt>
              </c:strCache>
            </c:strRef>
          </c:cat>
          <c:val>
            <c:numRef>
              <c:f>スピード!$C$3:$C$5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C3-4A4B-9DB3-BB5A5A0856F0}"/>
            </c:ext>
          </c:extLst>
        </c:ser>
        <c:ser>
          <c:idx val="2"/>
          <c:order val="2"/>
          <c:tx>
            <c:strRef>
              <c:f>スピード!$D$1</c:f>
              <c:strCache>
                <c:ptCount val="1"/>
                <c:pt idx="0">
                  <c:v>3：ちょうど良い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スピード!$A$3:$A$5</c:f>
              <c:strCache>
                <c:ptCount val="3"/>
                <c:pt idx="0">
                  <c:v>実習　asthma症例</c:v>
                </c:pt>
                <c:pt idx="1">
                  <c:v>TS</c:v>
                </c:pt>
                <c:pt idx="2">
                  <c:v>実習　NPPV</c:v>
                </c:pt>
              </c:strCache>
            </c:strRef>
          </c:cat>
          <c:val>
            <c:numRef>
              <c:f>スピード!$D$3:$D$5</c:f>
              <c:numCache>
                <c:formatCode>General</c:formatCode>
                <c:ptCount val="3"/>
                <c:pt idx="0">
                  <c:v>21</c:v>
                </c:pt>
                <c:pt idx="1">
                  <c:v>19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C3-4A4B-9DB3-BB5A5A0856F0}"/>
            </c:ext>
          </c:extLst>
        </c:ser>
        <c:ser>
          <c:idx val="3"/>
          <c:order val="3"/>
          <c:tx>
            <c:strRef>
              <c:f>スピード!$E$1</c:f>
              <c:strCache>
                <c:ptCount val="1"/>
                <c:pt idx="0">
                  <c:v>4：早い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スピード!$A$3:$A$5</c:f>
              <c:strCache>
                <c:ptCount val="3"/>
                <c:pt idx="0">
                  <c:v>実習　asthma症例</c:v>
                </c:pt>
                <c:pt idx="1">
                  <c:v>TS</c:v>
                </c:pt>
                <c:pt idx="2">
                  <c:v>実習　NPPV</c:v>
                </c:pt>
              </c:strCache>
            </c:strRef>
          </c:cat>
          <c:val>
            <c:numRef>
              <c:f>スピード!$E$3:$E$5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C3-4A4B-9DB3-BB5A5A0856F0}"/>
            </c:ext>
          </c:extLst>
        </c:ser>
        <c:ser>
          <c:idx val="4"/>
          <c:order val="4"/>
          <c:tx>
            <c:strRef>
              <c:f>スピード!$F$1</c:f>
              <c:strCache>
                <c:ptCount val="1"/>
                <c:pt idx="0">
                  <c:v>5：とても早い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スピード!$A$3:$A$5</c:f>
              <c:strCache>
                <c:ptCount val="3"/>
                <c:pt idx="0">
                  <c:v>実習　asthma症例</c:v>
                </c:pt>
                <c:pt idx="1">
                  <c:v>TS</c:v>
                </c:pt>
                <c:pt idx="2">
                  <c:v>実習　NPPV</c:v>
                </c:pt>
              </c:strCache>
            </c:strRef>
          </c:cat>
          <c:val>
            <c:numRef>
              <c:f>スピード!$F$3:$F$5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C3-4A4B-9DB3-BB5A5A0856F0}"/>
            </c:ext>
          </c:extLst>
        </c:ser>
        <c:ser>
          <c:idx val="5"/>
          <c:order val="5"/>
          <c:tx>
            <c:strRef>
              <c:f>スピード!$G$1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スピード!$A$3:$A$5</c:f>
              <c:strCache>
                <c:ptCount val="3"/>
                <c:pt idx="0">
                  <c:v>実習　asthma症例</c:v>
                </c:pt>
                <c:pt idx="1">
                  <c:v>TS</c:v>
                </c:pt>
                <c:pt idx="2">
                  <c:v>実習　NPPV</c:v>
                </c:pt>
              </c:strCache>
            </c:strRef>
          </c:cat>
          <c:val>
            <c:numRef>
              <c:f>スピード!$G$3:$G$5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C3-4A4B-9DB3-BB5A5A08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414272"/>
        <c:axId val="87415808"/>
      </c:barChart>
      <c:catAx>
        <c:axId val="874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メイリオ" pitchFamily="50" charset="-128"/>
                <a:ea typeface="メイリオ" pitchFamily="50" charset="-128"/>
              </a:defRPr>
            </a:pPr>
            <a:endParaRPr lang="ja-JP"/>
          </a:p>
        </c:txPr>
        <c:crossAx val="87415808"/>
        <c:crosses val="autoZero"/>
        <c:auto val="1"/>
        <c:lblAlgn val="ctr"/>
        <c:lblOffset val="100"/>
        <c:noMultiLvlLbl val="0"/>
      </c:catAx>
      <c:valAx>
        <c:axId val="874158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87414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373991737870897"/>
          <c:y val="0.35830675880935497"/>
          <c:w val="0.19152888957630099"/>
          <c:h val="0.4560267839391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メイリオ" pitchFamily="50" charset="-128"/>
              <a:ea typeface="メイリオ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'ディスカス・理解（症例）'!$B$1</c:f>
              <c:strCache>
                <c:ptCount val="1"/>
                <c:pt idx="0">
                  <c:v>1：全く役に立たなかった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'ディスカス・理解（症例）'!$A$3:$A$4</c:f>
              <c:strCache>
                <c:ptCount val="2"/>
                <c:pt idx="0">
                  <c:v>実習　asthma症例</c:v>
                </c:pt>
                <c:pt idx="1">
                  <c:v>実習　asthma初期設定</c:v>
                </c:pt>
              </c:strCache>
            </c:strRef>
          </c:cat>
          <c:val>
            <c:numRef>
              <c:f>'ディスカス・理解（症例）'!$B$3:$B$4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7B-4EC1-9756-897848C25DF8}"/>
            </c:ext>
          </c:extLst>
        </c:ser>
        <c:ser>
          <c:idx val="1"/>
          <c:order val="1"/>
          <c:tx>
            <c:strRef>
              <c:f>'ディスカス・理解（症例）'!$C$1</c:f>
              <c:strCache>
                <c:ptCount val="1"/>
                <c:pt idx="0">
                  <c:v>2：役立たなかった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'ディスカス・理解（症例）'!$A$3:$A$4</c:f>
              <c:strCache>
                <c:ptCount val="2"/>
                <c:pt idx="0">
                  <c:v>実習　asthma症例</c:v>
                </c:pt>
                <c:pt idx="1">
                  <c:v>実習　asthma初期設定</c:v>
                </c:pt>
              </c:strCache>
            </c:strRef>
          </c:cat>
          <c:val>
            <c:numRef>
              <c:f>'ディスカス・理解（症例）'!$C$3:$C$4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7B-4EC1-9756-897848C25DF8}"/>
            </c:ext>
          </c:extLst>
        </c:ser>
        <c:ser>
          <c:idx val="2"/>
          <c:order val="2"/>
          <c:tx>
            <c:strRef>
              <c:f>'ディスカス・理解（症例）'!$D$1</c:f>
              <c:strCache>
                <c:ptCount val="1"/>
                <c:pt idx="0">
                  <c:v>3：どちらでもない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'ディスカス・理解（症例）'!$A$3:$A$4</c:f>
              <c:strCache>
                <c:ptCount val="2"/>
                <c:pt idx="0">
                  <c:v>実習　asthma症例</c:v>
                </c:pt>
                <c:pt idx="1">
                  <c:v>実習　asthma初期設定</c:v>
                </c:pt>
              </c:strCache>
            </c:strRef>
          </c:cat>
          <c:val>
            <c:numRef>
              <c:f>'ディスカス・理解（症例）'!$D$3:$D$4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7B-4EC1-9756-897848C25DF8}"/>
            </c:ext>
          </c:extLst>
        </c:ser>
        <c:ser>
          <c:idx val="3"/>
          <c:order val="3"/>
          <c:tx>
            <c:strRef>
              <c:f>'ディスカス・理解（症例）'!$E$1</c:f>
              <c:strCache>
                <c:ptCount val="1"/>
                <c:pt idx="0">
                  <c:v>4：少し役立った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'ディスカス・理解（症例）'!$A$3:$A$4</c:f>
              <c:strCache>
                <c:ptCount val="2"/>
                <c:pt idx="0">
                  <c:v>実習　asthma症例</c:v>
                </c:pt>
                <c:pt idx="1">
                  <c:v>実習　asthma初期設定</c:v>
                </c:pt>
              </c:strCache>
            </c:strRef>
          </c:cat>
          <c:val>
            <c:numRef>
              <c:f>'ディスカス・理解（症例）'!$E$3:$E$4</c:f>
              <c:numCache>
                <c:formatCode>General</c:formatCode>
                <c:ptCount val="2"/>
                <c:pt idx="0">
                  <c:v>15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7B-4EC1-9756-897848C25DF8}"/>
            </c:ext>
          </c:extLst>
        </c:ser>
        <c:ser>
          <c:idx val="4"/>
          <c:order val="4"/>
          <c:tx>
            <c:strRef>
              <c:f>'ディスカス・理解（症例）'!$F$1</c:f>
              <c:strCache>
                <c:ptCount val="1"/>
                <c:pt idx="0">
                  <c:v>5：とても役立った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'ディスカス・理解（症例）'!$A$3:$A$4</c:f>
              <c:strCache>
                <c:ptCount val="2"/>
                <c:pt idx="0">
                  <c:v>実習　asthma症例</c:v>
                </c:pt>
                <c:pt idx="1">
                  <c:v>実習　asthma初期設定</c:v>
                </c:pt>
              </c:strCache>
            </c:strRef>
          </c:cat>
          <c:val>
            <c:numRef>
              <c:f>'ディスカス・理解（症例）'!$F$3:$F$4</c:f>
              <c:numCache>
                <c:formatCode>General</c:formatCode>
                <c:ptCount val="2"/>
                <c:pt idx="0">
                  <c:v>5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7B-4EC1-9756-897848C25DF8}"/>
            </c:ext>
          </c:extLst>
        </c:ser>
        <c:ser>
          <c:idx val="5"/>
          <c:order val="5"/>
          <c:tx>
            <c:strRef>
              <c:f>'ディスカス・理解（症例）'!$G$1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'ディスカス・理解（症例）'!$A$3:$A$4</c:f>
              <c:strCache>
                <c:ptCount val="2"/>
                <c:pt idx="0">
                  <c:v>実習　asthma症例</c:v>
                </c:pt>
                <c:pt idx="1">
                  <c:v>実習　asthma初期設定</c:v>
                </c:pt>
              </c:strCache>
            </c:strRef>
          </c:cat>
          <c:val>
            <c:numRef>
              <c:f>'ディスカス・理解（症例）'!$G$3:$G$4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57B-4EC1-9756-897848C2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67040"/>
        <c:axId val="88968576"/>
      </c:barChart>
      <c:catAx>
        <c:axId val="889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メイリオ" pitchFamily="50" charset="-128"/>
                <a:ea typeface="メイリオ" pitchFamily="50" charset="-128"/>
              </a:defRPr>
            </a:pPr>
            <a:endParaRPr lang="ja-JP"/>
          </a:p>
        </c:txPr>
        <c:crossAx val="88968576"/>
        <c:crosses val="autoZero"/>
        <c:auto val="1"/>
        <c:lblAlgn val="ctr"/>
        <c:lblOffset val="100"/>
        <c:noMultiLvlLbl val="0"/>
      </c:catAx>
      <c:valAx>
        <c:axId val="889685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8896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546875"/>
          <c:y val="0.25161329954211697"/>
          <c:w val="0.306640625"/>
          <c:h val="0.464516860693140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メイリオ" pitchFamily="50" charset="-128"/>
              <a:ea typeface="メイリオ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インスト!$B$1</c:f>
              <c:strCache>
                <c:ptCount val="1"/>
                <c:pt idx="0">
                  <c:v>1：とても悪い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インスト!$A$3:$A$4</c:f>
              <c:strCache>
                <c:ptCount val="2"/>
                <c:pt idx="0">
                  <c:v>実習　asthma症例</c:v>
                </c:pt>
                <c:pt idx="1">
                  <c:v>実習　NPPV</c:v>
                </c:pt>
              </c:strCache>
            </c:strRef>
          </c:cat>
          <c:val>
            <c:numRef>
              <c:f>インスト!$B$3:$B$4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CE-456D-BCF8-E09667F2081C}"/>
            </c:ext>
          </c:extLst>
        </c:ser>
        <c:ser>
          <c:idx val="1"/>
          <c:order val="1"/>
          <c:tx>
            <c:strRef>
              <c:f>インスト!$C$1</c:f>
              <c:strCache>
                <c:ptCount val="1"/>
                <c:pt idx="0">
                  <c:v>2：悪い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インスト!$A$3:$A$4</c:f>
              <c:strCache>
                <c:ptCount val="2"/>
                <c:pt idx="0">
                  <c:v>実習　asthma症例</c:v>
                </c:pt>
                <c:pt idx="1">
                  <c:v>実習　NPPV</c:v>
                </c:pt>
              </c:strCache>
            </c:strRef>
          </c:cat>
          <c:val>
            <c:numRef>
              <c:f>インスト!$C$3:$C$4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CE-456D-BCF8-E09667F2081C}"/>
            </c:ext>
          </c:extLst>
        </c:ser>
        <c:ser>
          <c:idx val="2"/>
          <c:order val="2"/>
          <c:tx>
            <c:strRef>
              <c:f>インスト!$D$1</c:f>
              <c:strCache>
                <c:ptCount val="1"/>
                <c:pt idx="0">
                  <c:v>3：どちらでもない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インスト!$A$3:$A$4</c:f>
              <c:strCache>
                <c:ptCount val="2"/>
                <c:pt idx="0">
                  <c:v>実習　asthma症例</c:v>
                </c:pt>
                <c:pt idx="1">
                  <c:v>実習　NPPV</c:v>
                </c:pt>
              </c:strCache>
            </c:strRef>
          </c:cat>
          <c:val>
            <c:numRef>
              <c:f>インスト!$D$3:$D$4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CE-456D-BCF8-E09667F2081C}"/>
            </c:ext>
          </c:extLst>
        </c:ser>
        <c:ser>
          <c:idx val="3"/>
          <c:order val="3"/>
          <c:tx>
            <c:strRef>
              <c:f>インスト!$E$1</c:f>
              <c:strCache>
                <c:ptCount val="1"/>
                <c:pt idx="0">
                  <c:v>4：良い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インスト!$A$3:$A$4</c:f>
              <c:strCache>
                <c:ptCount val="2"/>
                <c:pt idx="0">
                  <c:v>実習　asthma症例</c:v>
                </c:pt>
                <c:pt idx="1">
                  <c:v>実習　NPPV</c:v>
                </c:pt>
              </c:strCache>
            </c:strRef>
          </c:cat>
          <c:val>
            <c:numRef>
              <c:f>インスト!$E$3:$E$4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CE-456D-BCF8-E09667F2081C}"/>
            </c:ext>
          </c:extLst>
        </c:ser>
        <c:ser>
          <c:idx val="4"/>
          <c:order val="4"/>
          <c:tx>
            <c:strRef>
              <c:f>インスト!$F$1</c:f>
              <c:strCache>
                <c:ptCount val="1"/>
                <c:pt idx="0">
                  <c:v>5：とても良い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インスト!$A$3:$A$4</c:f>
              <c:strCache>
                <c:ptCount val="2"/>
                <c:pt idx="0">
                  <c:v>実習　asthma症例</c:v>
                </c:pt>
                <c:pt idx="1">
                  <c:v>実習　NPPV</c:v>
                </c:pt>
              </c:strCache>
            </c:strRef>
          </c:cat>
          <c:val>
            <c:numRef>
              <c:f>インスト!$F$3:$F$4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CE-456D-BCF8-E09667F2081C}"/>
            </c:ext>
          </c:extLst>
        </c:ser>
        <c:ser>
          <c:idx val="5"/>
          <c:order val="5"/>
          <c:tx>
            <c:strRef>
              <c:f>インスト!$G$1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インスト!$A$3:$A$4</c:f>
              <c:strCache>
                <c:ptCount val="2"/>
                <c:pt idx="0">
                  <c:v>実習　asthma症例</c:v>
                </c:pt>
                <c:pt idx="1">
                  <c:v>実習　NPPV</c:v>
                </c:pt>
              </c:strCache>
            </c:strRef>
          </c:cat>
          <c:val>
            <c:numRef>
              <c:f>インスト!$G$3:$G$4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9CE-456D-BCF8-E09667F20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31456"/>
        <c:axId val="110133248"/>
      </c:barChart>
      <c:catAx>
        <c:axId val="1101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133248"/>
        <c:crosses val="autoZero"/>
        <c:auto val="1"/>
        <c:lblAlgn val="ctr"/>
        <c:lblOffset val="100"/>
        <c:noMultiLvlLbl val="0"/>
      </c:catAx>
      <c:valAx>
        <c:axId val="110133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131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579995153486702"/>
          <c:y val="0.262840266888139"/>
          <c:w val="0.21003736534815501"/>
          <c:h val="0.4229613490153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メイリオ" pitchFamily="50" charset="-128"/>
          <a:ea typeface="メイリオ" pitchFamily="50" charset="-128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NPPV内容!$B$2</c:f>
              <c:strCache>
                <c:ptCount val="1"/>
                <c:pt idx="0">
                  <c:v>1：全く役立たなかった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NPPV内容!$A$3:$A$6</c:f>
              <c:strCache>
                <c:ptCount val="4"/>
                <c:pt idx="0">
                  <c:v>『患者–呼吸器の同調』の理解</c:v>
                </c:pt>
                <c:pt idx="1">
                  <c:v>『過剰なリークによる問題』の理解</c:v>
                </c:pt>
                <c:pt idx="2">
                  <c:v>『マスクフィッティング』の理解</c:v>
                </c:pt>
                <c:pt idx="3">
                  <c:v>『導入』の患者アセスメントの理解</c:v>
                </c:pt>
              </c:strCache>
            </c:strRef>
          </c:cat>
          <c:val>
            <c:numRef>
              <c:f>NPPV内容!$B$3:$B$6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E-4EF6-B4B1-6E990F2AAEAF}"/>
            </c:ext>
          </c:extLst>
        </c:ser>
        <c:ser>
          <c:idx val="1"/>
          <c:order val="1"/>
          <c:tx>
            <c:strRef>
              <c:f>NPPV内容!$C$2</c:f>
              <c:strCache>
                <c:ptCount val="1"/>
                <c:pt idx="0">
                  <c:v>2：役立たなかった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NPPV内容!$A$3:$A$6</c:f>
              <c:strCache>
                <c:ptCount val="4"/>
                <c:pt idx="0">
                  <c:v>『患者–呼吸器の同調』の理解</c:v>
                </c:pt>
                <c:pt idx="1">
                  <c:v>『過剰なリークによる問題』の理解</c:v>
                </c:pt>
                <c:pt idx="2">
                  <c:v>『マスクフィッティング』の理解</c:v>
                </c:pt>
                <c:pt idx="3">
                  <c:v>『導入』の患者アセスメントの理解</c:v>
                </c:pt>
              </c:strCache>
            </c:strRef>
          </c:cat>
          <c:val>
            <c:numRef>
              <c:f>NPPV内容!$C$3:$C$6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EE-4EF6-B4B1-6E990F2AAEAF}"/>
            </c:ext>
          </c:extLst>
        </c:ser>
        <c:ser>
          <c:idx val="2"/>
          <c:order val="2"/>
          <c:tx>
            <c:strRef>
              <c:f>NPPV内容!$D$2</c:f>
              <c:strCache>
                <c:ptCount val="1"/>
                <c:pt idx="0">
                  <c:v>3：どちらとも言えない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NPPV内容!$A$3:$A$6</c:f>
              <c:strCache>
                <c:ptCount val="4"/>
                <c:pt idx="0">
                  <c:v>『患者–呼吸器の同調』の理解</c:v>
                </c:pt>
                <c:pt idx="1">
                  <c:v>『過剰なリークによる問題』の理解</c:v>
                </c:pt>
                <c:pt idx="2">
                  <c:v>『マスクフィッティング』の理解</c:v>
                </c:pt>
                <c:pt idx="3">
                  <c:v>『導入』の患者アセスメントの理解</c:v>
                </c:pt>
              </c:strCache>
            </c:strRef>
          </c:cat>
          <c:val>
            <c:numRef>
              <c:f>NPPV内容!$D$3:$D$6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EE-4EF6-B4B1-6E990F2AAEAF}"/>
            </c:ext>
          </c:extLst>
        </c:ser>
        <c:ser>
          <c:idx val="3"/>
          <c:order val="3"/>
          <c:tx>
            <c:strRef>
              <c:f>NPPV内容!$E$2</c:f>
              <c:strCache>
                <c:ptCount val="1"/>
                <c:pt idx="0">
                  <c:v>4：役立った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NPPV内容!$A$3:$A$6</c:f>
              <c:strCache>
                <c:ptCount val="4"/>
                <c:pt idx="0">
                  <c:v>『患者–呼吸器の同調』の理解</c:v>
                </c:pt>
                <c:pt idx="1">
                  <c:v>『過剰なリークによる問題』の理解</c:v>
                </c:pt>
                <c:pt idx="2">
                  <c:v>『マスクフィッティング』の理解</c:v>
                </c:pt>
                <c:pt idx="3">
                  <c:v>『導入』の患者アセスメントの理解</c:v>
                </c:pt>
              </c:strCache>
            </c:strRef>
          </c:cat>
          <c:val>
            <c:numRef>
              <c:f>NPPV内容!$E$3:$E$6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AEE-4EF6-B4B1-6E990F2AAEAF}"/>
            </c:ext>
          </c:extLst>
        </c:ser>
        <c:ser>
          <c:idx val="4"/>
          <c:order val="4"/>
          <c:tx>
            <c:strRef>
              <c:f>NPPV内容!$F$2</c:f>
              <c:strCache>
                <c:ptCount val="1"/>
                <c:pt idx="0">
                  <c:v>5：とても役立った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NPPV内容!$A$3:$A$6</c:f>
              <c:strCache>
                <c:ptCount val="4"/>
                <c:pt idx="0">
                  <c:v>『患者–呼吸器の同調』の理解</c:v>
                </c:pt>
                <c:pt idx="1">
                  <c:v>『過剰なリークによる問題』の理解</c:v>
                </c:pt>
                <c:pt idx="2">
                  <c:v>『マスクフィッティング』の理解</c:v>
                </c:pt>
                <c:pt idx="3">
                  <c:v>『導入』の患者アセスメントの理解</c:v>
                </c:pt>
              </c:strCache>
            </c:strRef>
          </c:cat>
          <c:val>
            <c:numRef>
              <c:f>NPPV内容!$F$3:$F$6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EE-4EF6-B4B1-6E990F2AAEAF}"/>
            </c:ext>
          </c:extLst>
        </c:ser>
        <c:ser>
          <c:idx val="5"/>
          <c:order val="5"/>
          <c:tx>
            <c:strRef>
              <c:f>NPPV内容!$G$2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NPPV内容!$A$3:$A$6</c:f>
              <c:strCache>
                <c:ptCount val="4"/>
                <c:pt idx="0">
                  <c:v>『患者–呼吸器の同調』の理解</c:v>
                </c:pt>
                <c:pt idx="1">
                  <c:v>『過剰なリークによる問題』の理解</c:v>
                </c:pt>
                <c:pt idx="2">
                  <c:v>『マスクフィッティング』の理解</c:v>
                </c:pt>
                <c:pt idx="3">
                  <c:v>『導入』の患者アセスメントの理解</c:v>
                </c:pt>
              </c:strCache>
            </c:strRef>
          </c:cat>
          <c:val>
            <c:numRef>
              <c:f>NPPV内容!$G$3:$G$6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EE-4EF6-B4B1-6E990F2A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37952"/>
        <c:axId val="110247936"/>
      </c:barChart>
      <c:catAx>
        <c:axId val="1102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247936"/>
        <c:crosses val="autoZero"/>
        <c:auto val="1"/>
        <c:lblAlgn val="ctr"/>
        <c:lblOffset val="100"/>
        <c:noMultiLvlLbl val="0"/>
      </c:catAx>
      <c:valAx>
        <c:axId val="1102479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0237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737515310586201"/>
          <c:y val="0.113402442421212"/>
          <c:w val="0.226465266841645"/>
          <c:h val="0.48453770852699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'普段の診療 '!$A$2:$F$2</c:f>
              <c:strCache>
                <c:ptCount val="6"/>
                <c:pt idx="0">
                  <c:v>持つことはない</c:v>
                </c:pt>
                <c:pt idx="1">
                  <c:v>年１回以上</c:v>
                </c:pt>
                <c:pt idx="2">
                  <c:v>月１回以上</c:v>
                </c:pt>
                <c:pt idx="3">
                  <c:v>週1回以上</c:v>
                </c:pt>
                <c:pt idx="4">
                  <c:v>ほぼ毎日</c:v>
                </c:pt>
                <c:pt idx="5">
                  <c:v>無回答</c:v>
                </c:pt>
              </c:strCache>
            </c:strRef>
          </c:cat>
          <c:val>
            <c:numRef>
              <c:f>'普段の診療 '!$A$3:$F$3</c:f>
              <c:numCache>
                <c:formatCode>General</c:formatCode>
                <c:ptCount val="6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F9-444A-BAB6-3DA03468D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49664"/>
        <c:axId val="125651200"/>
      </c:barChart>
      <c:catAx>
        <c:axId val="125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5651200"/>
        <c:crosses val="autoZero"/>
        <c:auto val="1"/>
        <c:lblAlgn val="ctr"/>
        <c:lblOffset val="100"/>
        <c:noMultiLvlLbl val="0"/>
      </c:catAx>
      <c:valAx>
        <c:axId val="1256512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5649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申し込み!$B$2:$G$2</c:f>
              <c:strCache>
                <c:ptCount val="6"/>
                <c:pt idx="0">
                  <c:v>メーリング</c:v>
                </c:pt>
                <c:pt idx="1">
                  <c:v>ブログ</c:v>
                </c:pt>
                <c:pt idx="2">
                  <c:v>フェイスブック</c:v>
                </c:pt>
                <c:pt idx="3">
                  <c:v>知人から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申し込み!$B$3:$G$3</c:f>
              <c:numCache>
                <c:formatCode>General</c:formatCode>
                <c:ptCount val="6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80-460A-BAEB-60CB9C1A8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83968"/>
        <c:axId val="125685760"/>
      </c:barChart>
      <c:catAx>
        <c:axId val="1256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5685760"/>
        <c:crosses val="autoZero"/>
        <c:auto val="1"/>
        <c:lblAlgn val="ctr"/>
        <c:lblOffset val="100"/>
        <c:noMultiLvlLbl val="0"/>
      </c:catAx>
      <c:valAx>
        <c:axId val="1256857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5683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経験数!$B$2:$G$2</c:f>
              <c:strCache>
                <c:ptCount val="6"/>
                <c:pt idx="0">
                  <c:v>0</c:v>
                </c:pt>
                <c:pt idx="1">
                  <c:v>1～10</c:v>
                </c:pt>
                <c:pt idx="2">
                  <c:v>11～20</c:v>
                </c:pt>
                <c:pt idx="3">
                  <c:v>21～30</c:v>
                </c:pt>
                <c:pt idx="4">
                  <c:v>31以上</c:v>
                </c:pt>
                <c:pt idx="5">
                  <c:v>無回答</c:v>
                </c:pt>
              </c:strCache>
            </c:strRef>
          </c:cat>
          <c:val>
            <c:numRef>
              <c:f>経験数!$B$3:$G$3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63776"/>
        <c:axId val="165165312"/>
      </c:barChart>
      <c:catAx>
        <c:axId val="16516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165312"/>
        <c:crosses val="autoZero"/>
        <c:auto val="1"/>
        <c:lblAlgn val="ctr"/>
        <c:lblOffset val="100"/>
        <c:noMultiLvlLbl val="0"/>
      </c:catAx>
      <c:valAx>
        <c:axId val="165165312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16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28572</xdr:colOff>
      <xdr:row>8</xdr:row>
      <xdr:rowOff>53976</xdr:rowOff>
    </xdr:from>
    <xdr:to>
      <xdr:col>10</xdr:col>
      <xdr:colOff>25400</xdr:colOff>
      <xdr:row>23</xdr:row>
      <xdr:rowOff>152400</xdr:rowOff>
    </xdr:to>
    <xdr:graphicFrame macro="">
      <xdr:nvGraphicFramePr>
        <xdr:cNvPr id="1259" name="グラフ 1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57150</xdr:rowOff>
    </xdr:from>
    <xdr:to>
      <xdr:col>7</xdr:col>
      <xdr:colOff>152400</xdr:colOff>
      <xdr:row>28</xdr:row>
      <xdr:rowOff>161925</xdr:rowOff>
    </xdr:to>
    <xdr:graphicFrame macro="">
      <xdr:nvGraphicFramePr>
        <xdr:cNvPr id="3307" name="グラフ 1">
          <a:extLst>
            <a:ext uri="{FF2B5EF4-FFF2-40B4-BE49-F238E27FC236}">
              <a16:creationId xmlns="" xmlns:a16="http://schemas.microsoft.com/office/drawing/2014/main" id="{00000000-0008-0000-0200-0000E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104775</xdr:rowOff>
    </xdr:from>
    <xdr:to>
      <xdr:col>7</xdr:col>
      <xdr:colOff>57150</xdr:colOff>
      <xdr:row>22</xdr:row>
      <xdr:rowOff>114300</xdr:rowOff>
    </xdr:to>
    <xdr:graphicFrame macro="">
      <xdr:nvGraphicFramePr>
        <xdr:cNvPr id="2283" name="グラフ 1">
          <a:extLst>
            <a:ext uri="{FF2B5EF4-FFF2-40B4-BE49-F238E27FC236}">
              <a16:creationId xmlns="" xmlns:a16="http://schemas.microsoft.com/office/drawing/2014/main" id="{00000000-0008-0000-0300-0000E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76200</xdr:rowOff>
    </xdr:from>
    <xdr:to>
      <xdr:col>6</xdr:col>
      <xdr:colOff>266700</xdr:colOff>
      <xdr:row>22</xdr:row>
      <xdr:rowOff>133350</xdr:rowOff>
    </xdr:to>
    <xdr:graphicFrame macro="">
      <xdr:nvGraphicFramePr>
        <xdr:cNvPr id="4331" name="グラフ 1">
          <a:extLst>
            <a:ext uri="{FF2B5EF4-FFF2-40B4-BE49-F238E27FC236}">
              <a16:creationId xmlns="" xmlns:a16="http://schemas.microsoft.com/office/drawing/2014/main" id="{00000000-0008-0000-0400-0000E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133350</xdr:rowOff>
    </xdr:from>
    <xdr:to>
      <xdr:col>6</xdr:col>
      <xdr:colOff>466725</xdr:colOff>
      <xdr:row>23</xdr:row>
      <xdr:rowOff>28575</xdr:rowOff>
    </xdr:to>
    <xdr:graphicFrame macro="">
      <xdr:nvGraphicFramePr>
        <xdr:cNvPr id="5355" name="グラフ 1">
          <a:extLst>
            <a:ext uri="{FF2B5EF4-FFF2-40B4-BE49-F238E27FC236}">
              <a16:creationId xmlns=""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123825</xdr:rowOff>
    </xdr:from>
    <xdr:to>
      <xdr:col>7</xdr:col>
      <xdr:colOff>76200</xdr:colOff>
      <xdr:row>22</xdr:row>
      <xdr:rowOff>228600</xdr:rowOff>
    </xdr:to>
    <xdr:graphicFrame macro="">
      <xdr:nvGraphicFramePr>
        <xdr:cNvPr id="2" name="グラフ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161925</xdr:rowOff>
    </xdr:from>
    <xdr:to>
      <xdr:col>6</xdr:col>
      <xdr:colOff>133350</xdr:colOff>
      <xdr:row>18</xdr:row>
      <xdr:rowOff>76200</xdr:rowOff>
    </xdr:to>
    <xdr:graphicFrame macro="">
      <xdr:nvGraphicFramePr>
        <xdr:cNvPr id="7403" name="グラフ 1">
          <a:extLst>
            <a:ext uri="{FF2B5EF4-FFF2-40B4-BE49-F238E27FC236}">
              <a16:creationId xmlns="" xmlns:a16="http://schemas.microsoft.com/office/drawing/2014/main" id="{00000000-0008-0000-0700-0000E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7</xdr:col>
      <xdr:colOff>114301</xdr:colOff>
      <xdr:row>16</xdr:row>
      <xdr:rowOff>152400</xdr:rowOff>
    </xdr:to>
    <xdr:graphicFrame macro="">
      <xdr:nvGraphicFramePr>
        <xdr:cNvPr id="2" name="グラフ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4</xdr:row>
      <xdr:rowOff>163830</xdr:rowOff>
    </xdr:from>
    <xdr:to>
      <xdr:col>7</xdr:col>
      <xdr:colOff>449580</xdr:colOff>
      <xdr:row>21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3&#22238;WS&#12390;&#12441;&#23398;&#12405;&#12441;1&#26085;&#30446;&#12450;&#12531;&#12465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1"/>
      <sheetName val="難易度"/>
      <sheetName val="満足"/>
      <sheetName val="スピード"/>
      <sheetName val="ディスカス・理解（症例）"/>
      <sheetName val="インスト"/>
      <sheetName val="実習内容"/>
      <sheetName val="普段の診療 "/>
      <sheetName val="申し込み"/>
      <sheetName val="経験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0</v>
          </cell>
          <cell r="C2" t="str">
            <v>1～10</v>
          </cell>
          <cell r="D2" t="str">
            <v>11～20</v>
          </cell>
          <cell r="E2" t="str">
            <v>21～30</v>
          </cell>
          <cell r="F2" t="str">
            <v>31以上</v>
          </cell>
          <cell r="G2" t="str">
            <v>無回答</v>
          </cell>
        </row>
        <row r="3">
          <cell r="B3">
            <v>1</v>
          </cell>
          <cell r="C3">
            <v>5</v>
          </cell>
          <cell r="D3">
            <v>8</v>
          </cell>
          <cell r="E3">
            <v>1</v>
          </cell>
          <cell r="F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JD82"/>
  <sheetViews>
    <sheetView showGridLines="0" topLeftCell="B1" zoomScale="75" zoomScaleNormal="75" zoomScalePageLayoutView="75" workbookViewId="0">
      <selection activeCell="AC72" sqref="AC72"/>
    </sheetView>
  </sheetViews>
  <sheetFormatPr defaultColWidth="19" defaultRowHeight="18" customHeight="1"/>
  <cols>
    <col min="1" max="1" width="3.33203125" customWidth="1"/>
    <col min="2" max="2" width="15.6640625" style="6" customWidth="1"/>
    <col min="3" max="3" width="11.109375" style="6" customWidth="1"/>
    <col min="4" max="9" width="7.109375" style="6" customWidth="1"/>
    <col min="10" max="10" width="1.6640625" style="137" customWidth="1"/>
    <col min="11" max="16" width="7.109375" style="6" customWidth="1"/>
    <col min="17" max="17" width="1.6640625" style="137" customWidth="1"/>
    <col min="18" max="23" width="7.109375" style="6" customWidth="1"/>
    <col min="24" max="24" width="1.6640625" style="137" customWidth="1"/>
    <col min="25" max="31" width="7.109375" style="6" customWidth="1"/>
    <col min="32" max="32" width="2.33203125" style="6" customWidth="1"/>
    <col min="33" max="38" width="9.44140625" style="6" customWidth="1"/>
    <col min="39" max="39" width="5.77734375" style="6" customWidth="1"/>
    <col min="40" max="16384" width="19" style="6"/>
  </cols>
  <sheetData>
    <row r="1" spans="1:264" ht="18" customHeight="1"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R1" s="6">
        <v>13</v>
      </c>
      <c r="S1" s="6">
        <v>14</v>
      </c>
      <c r="T1" s="6">
        <v>15</v>
      </c>
      <c r="U1" s="6">
        <v>16</v>
      </c>
      <c r="V1" s="6">
        <v>17</v>
      </c>
      <c r="W1" s="6">
        <v>18</v>
      </c>
      <c r="Y1" s="6">
        <v>19</v>
      </c>
      <c r="Z1" s="6">
        <v>20</v>
      </c>
      <c r="AA1" s="6">
        <v>21</v>
      </c>
      <c r="AB1" s="6">
        <v>22</v>
      </c>
      <c r="AC1" s="6">
        <v>23</v>
      </c>
      <c r="AD1" s="6">
        <v>24</v>
      </c>
      <c r="AE1" s="6">
        <v>25</v>
      </c>
    </row>
    <row r="2" spans="1:264" ht="15" customHeight="1" thickBot="1">
      <c r="B2" s="7"/>
      <c r="C2" s="7"/>
      <c r="D2" s="7"/>
      <c r="E2" s="7"/>
      <c r="F2" s="7"/>
      <c r="G2" s="7"/>
      <c r="H2" s="7"/>
      <c r="I2" s="7"/>
      <c r="J2" s="139"/>
      <c r="K2" s="7"/>
      <c r="L2" s="7"/>
      <c r="M2" s="7"/>
      <c r="N2" s="7"/>
      <c r="O2" s="7"/>
      <c r="P2" s="7"/>
      <c r="Q2" s="139"/>
      <c r="R2" s="7"/>
      <c r="S2" s="7"/>
      <c r="T2" s="7"/>
      <c r="U2" s="7"/>
      <c r="V2" s="7"/>
      <c r="W2" s="7"/>
      <c r="X2" s="13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264" s="7" customFormat="1" ht="16.05" customHeight="1">
      <c r="A3"/>
      <c r="D3" s="92"/>
      <c r="E3" s="93"/>
      <c r="F3" s="93"/>
      <c r="G3" s="93"/>
      <c r="H3" s="93"/>
      <c r="I3" s="94"/>
      <c r="J3" s="137"/>
      <c r="K3" s="92"/>
      <c r="L3" s="93"/>
      <c r="M3" s="93"/>
      <c r="N3" s="93"/>
      <c r="O3" s="93"/>
      <c r="P3" s="94"/>
      <c r="Q3" s="137"/>
      <c r="R3" s="92"/>
      <c r="S3" s="93"/>
      <c r="T3" s="93"/>
      <c r="U3" s="93"/>
      <c r="V3" s="93"/>
      <c r="W3" s="94"/>
      <c r="X3" s="137"/>
      <c r="Y3" s="92"/>
      <c r="Z3" s="93"/>
      <c r="AA3" s="93"/>
      <c r="AB3" s="93"/>
      <c r="AC3" s="93"/>
      <c r="AD3" s="93"/>
      <c r="AE3" s="94"/>
      <c r="AF3" s="6"/>
      <c r="AG3" s="165" t="s">
        <v>123</v>
      </c>
      <c r="AH3" s="165"/>
      <c r="AI3" s="165"/>
      <c r="AJ3" s="165"/>
      <c r="AK3" s="165"/>
      <c r="AL3" s="165"/>
      <c r="AM3" s="165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</row>
    <row r="4" spans="1:264" s="7" customFormat="1" ht="16.05" customHeight="1">
      <c r="A4"/>
      <c r="D4" s="96"/>
      <c r="E4" s="95"/>
      <c r="F4" s="95"/>
      <c r="G4" s="95"/>
      <c r="H4" s="95"/>
      <c r="I4" s="97"/>
      <c r="J4" s="137"/>
      <c r="K4" s="96"/>
      <c r="L4" s="95"/>
      <c r="M4" s="95"/>
      <c r="N4" s="95"/>
      <c r="O4" s="95"/>
      <c r="P4" s="97"/>
      <c r="Q4" s="137"/>
      <c r="R4" s="96"/>
      <c r="S4" s="95"/>
      <c r="T4" s="95"/>
      <c r="U4" s="95"/>
      <c r="V4" s="95"/>
      <c r="W4" s="97"/>
      <c r="X4" s="137"/>
      <c r="Y4" s="96"/>
      <c r="Z4" s="95"/>
      <c r="AA4" s="95"/>
      <c r="AB4" s="95"/>
      <c r="AC4" s="95"/>
      <c r="AD4" s="95"/>
      <c r="AE4" s="97"/>
      <c r="AF4" s="6"/>
      <c r="AG4" s="165"/>
      <c r="AH4" s="165"/>
      <c r="AI4" s="165"/>
      <c r="AJ4" s="165"/>
      <c r="AK4" s="165"/>
      <c r="AL4" s="165"/>
      <c r="AM4" s="165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</row>
    <row r="5" spans="1:264" s="7" customFormat="1" ht="16.05" customHeight="1">
      <c r="A5"/>
      <c r="B5" s="7" t="s">
        <v>41</v>
      </c>
      <c r="D5" s="98" t="s">
        <v>125</v>
      </c>
      <c r="E5" s="99" t="s">
        <v>125</v>
      </c>
      <c r="F5" s="99" t="s">
        <v>125</v>
      </c>
      <c r="G5" s="99" t="s">
        <v>125</v>
      </c>
      <c r="H5" s="99" t="s">
        <v>125</v>
      </c>
      <c r="I5" s="100" t="s">
        <v>125</v>
      </c>
      <c r="J5" s="137"/>
      <c r="K5" s="98" t="s">
        <v>126</v>
      </c>
      <c r="L5" s="99" t="s">
        <v>126</v>
      </c>
      <c r="M5" s="99" t="s">
        <v>126</v>
      </c>
      <c r="N5" s="99" t="s">
        <v>126</v>
      </c>
      <c r="O5" s="99" t="s">
        <v>126</v>
      </c>
      <c r="P5" s="97"/>
      <c r="Q5" s="137"/>
      <c r="R5" s="96" t="s">
        <v>127</v>
      </c>
      <c r="S5" s="95" t="s">
        <v>127</v>
      </c>
      <c r="T5" s="95" t="s">
        <v>127</v>
      </c>
      <c r="U5" s="95" t="s">
        <v>127</v>
      </c>
      <c r="V5" s="95" t="s">
        <v>127</v>
      </c>
      <c r="W5" s="97" t="s">
        <v>127</v>
      </c>
      <c r="X5" s="137"/>
      <c r="Y5" s="96" t="s">
        <v>128</v>
      </c>
      <c r="Z5" s="95" t="s">
        <v>128</v>
      </c>
      <c r="AA5" s="95" t="s">
        <v>128</v>
      </c>
      <c r="AB5" s="95" t="s">
        <v>128</v>
      </c>
      <c r="AC5" s="95" t="s">
        <v>128</v>
      </c>
      <c r="AD5" s="95"/>
      <c r="AE5" s="97"/>
      <c r="AF5" s="6"/>
      <c r="AG5" s="165"/>
      <c r="AH5" s="165"/>
      <c r="AI5" s="165"/>
      <c r="AJ5" s="165"/>
      <c r="AK5" s="165"/>
      <c r="AL5" s="165"/>
      <c r="AM5" s="165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</row>
    <row r="6" spans="1:264" s="7" customFormat="1" ht="16.05" customHeight="1">
      <c r="A6"/>
      <c r="B6" s="7" t="s">
        <v>61</v>
      </c>
      <c r="D6" s="98">
        <v>1</v>
      </c>
      <c r="E6" s="99">
        <v>1</v>
      </c>
      <c r="F6" s="99">
        <v>1</v>
      </c>
      <c r="G6" s="99">
        <v>1</v>
      </c>
      <c r="H6" s="99">
        <v>1</v>
      </c>
      <c r="I6" s="100">
        <v>2</v>
      </c>
      <c r="J6" s="137"/>
      <c r="K6" s="98">
        <v>2</v>
      </c>
      <c r="L6" s="99">
        <v>2</v>
      </c>
      <c r="M6" s="99">
        <v>2</v>
      </c>
      <c r="N6" s="99">
        <v>3</v>
      </c>
      <c r="O6" s="99">
        <v>3</v>
      </c>
      <c r="P6" s="97"/>
      <c r="Q6" s="137"/>
      <c r="R6" s="96">
        <v>3</v>
      </c>
      <c r="S6" s="95">
        <v>3</v>
      </c>
      <c r="T6" s="95">
        <v>3</v>
      </c>
      <c r="U6" s="95">
        <v>4</v>
      </c>
      <c r="V6" s="95">
        <v>4</v>
      </c>
      <c r="W6" s="97">
        <v>4</v>
      </c>
      <c r="X6" s="137"/>
      <c r="Y6" s="96">
        <v>4</v>
      </c>
      <c r="Z6" s="95">
        <v>5</v>
      </c>
      <c r="AA6" s="95">
        <v>5</v>
      </c>
      <c r="AB6" s="95">
        <v>5</v>
      </c>
      <c r="AC6" s="95">
        <v>5</v>
      </c>
      <c r="AD6" s="95"/>
      <c r="AE6" s="97"/>
      <c r="AF6" s="6"/>
      <c r="AG6" s="165"/>
      <c r="AH6" s="165"/>
      <c r="AI6" s="165"/>
      <c r="AJ6" s="165"/>
      <c r="AK6" s="165"/>
      <c r="AL6" s="165"/>
      <c r="AM6" s="165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</row>
    <row r="7" spans="1:264" s="7" customFormat="1" ht="16.05" customHeight="1">
      <c r="A7"/>
      <c r="B7" s="7" t="s">
        <v>62</v>
      </c>
      <c r="D7" s="98">
        <v>1</v>
      </c>
      <c r="E7" s="99">
        <v>1</v>
      </c>
      <c r="F7" s="99">
        <v>1</v>
      </c>
      <c r="G7" s="99">
        <v>1</v>
      </c>
      <c r="H7" s="99">
        <v>1</v>
      </c>
      <c r="I7" s="100">
        <v>1</v>
      </c>
      <c r="J7" s="137"/>
      <c r="K7" s="98">
        <v>1</v>
      </c>
      <c r="L7" s="99">
        <v>1</v>
      </c>
      <c r="M7" s="99">
        <v>1</v>
      </c>
      <c r="N7" s="99">
        <v>1</v>
      </c>
      <c r="O7" s="99">
        <v>1</v>
      </c>
      <c r="P7" s="97"/>
      <c r="Q7" s="137"/>
      <c r="R7" s="96">
        <v>1</v>
      </c>
      <c r="S7" s="99">
        <v>1</v>
      </c>
      <c r="T7" s="95">
        <v>1</v>
      </c>
      <c r="U7" s="95">
        <v>1</v>
      </c>
      <c r="V7" s="95">
        <v>1</v>
      </c>
      <c r="W7" s="97">
        <v>1</v>
      </c>
      <c r="X7" s="137"/>
      <c r="Y7" s="96">
        <v>1</v>
      </c>
      <c r="Z7" s="95">
        <v>1</v>
      </c>
      <c r="AA7" s="95">
        <v>1</v>
      </c>
      <c r="AB7" s="95">
        <v>1</v>
      </c>
      <c r="AC7" s="95">
        <v>1</v>
      </c>
      <c r="AD7" s="95"/>
      <c r="AE7" s="100"/>
      <c r="AF7" s="6"/>
      <c r="AG7" s="165"/>
      <c r="AH7" s="165"/>
      <c r="AI7" s="165"/>
      <c r="AJ7" s="165"/>
      <c r="AK7" s="165"/>
      <c r="AL7" s="165"/>
      <c r="AM7" s="165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</row>
    <row r="8" spans="1:264" s="7" customFormat="1" ht="15" customHeight="1">
      <c r="A8"/>
      <c r="D8" s="98"/>
      <c r="E8" s="99"/>
      <c r="F8" s="99"/>
      <c r="G8" s="99"/>
      <c r="H8" s="99"/>
      <c r="I8" s="100"/>
      <c r="J8" s="137"/>
      <c r="K8" s="98"/>
      <c r="L8" s="99"/>
      <c r="M8" s="99"/>
      <c r="N8" s="99"/>
      <c r="O8" s="99"/>
      <c r="P8" s="97"/>
      <c r="Q8" s="137"/>
      <c r="R8" s="96"/>
      <c r="S8" s="99"/>
      <c r="T8" s="95"/>
      <c r="U8" s="95"/>
      <c r="V8" s="95"/>
      <c r="W8" s="97"/>
      <c r="X8" s="137"/>
      <c r="Y8" s="96"/>
      <c r="Z8" s="95"/>
      <c r="AA8" s="95"/>
      <c r="AB8" s="95"/>
      <c r="AC8" s="95"/>
      <c r="AD8" s="95"/>
      <c r="AE8" s="100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</row>
    <row r="9" spans="1:264" s="7" customFormat="1" ht="15" customHeight="1" thickBot="1">
      <c r="A9"/>
      <c r="D9" s="98"/>
      <c r="E9" s="99"/>
      <c r="F9" s="99"/>
      <c r="G9" s="99"/>
      <c r="H9" s="99"/>
      <c r="I9" s="100"/>
      <c r="J9" s="137"/>
      <c r="K9" s="98"/>
      <c r="L9" s="99"/>
      <c r="M9" s="99"/>
      <c r="N9" s="99"/>
      <c r="O9" s="99"/>
      <c r="P9" s="97"/>
      <c r="Q9" s="137"/>
      <c r="R9" s="96"/>
      <c r="S9" s="99"/>
      <c r="T9" s="95"/>
      <c r="U9" s="95"/>
      <c r="V9" s="95"/>
      <c r="W9" s="97"/>
      <c r="X9" s="137"/>
      <c r="Y9" s="96"/>
      <c r="Z9" s="95"/>
      <c r="AA9" s="95"/>
      <c r="AB9" s="95"/>
      <c r="AC9" s="95"/>
      <c r="AD9" s="95"/>
      <c r="AE9" s="100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</row>
    <row r="10" spans="1:264" s="7" customFormat="1" ht="15" customHeight="1">
      <c r="A10"/>
      <c r="B10" s="15"/>
      <c r="C10" s="16"/>
      <c r="D10" s="15"/>
      <c r="E10" s="16"/>
      <c r="F10" s="16"/>
      <c r="G10" s="16"/>
      <c r="H10" s="16"/>
      <c r="I10" s="17"/>
      <c r="J10" s="146"/>
      <c r="K10" s="15"/>
      <c r="L10" s="16"/>
      <c r="M10" s="16"/>
      <c r="N10" s="16"/>
      <c r="O10" s="16"/>
      <c r="P10" s="10"/>
      <c r="Q10" s="146"/>
      <c r="R10" s="8"/>
      <c r="S10" s="9"/>
      <c r="T10" s="9"/>
      <c r="U10" s="9"/>
      <c r="V10" s="9"/>
      <c r="W10" s="10"/>
      <c r="X10" s="146"/>
      <c r="Y10" s="8"/>
      <c r="Z10" s="9"/>
      <c r="AA10" s="9"/>
      <c r="AB10" s="9"/>
      <c r="AC10" s="9"/>
      <c r="AD10" s="9"/>
      <c r="AE10" s="10"/>
      <c r="AF10" s="9"/>
      <c r="AG10" s="18" t="s">
        <v>24</v>
      </c>
      <c r="AH10" s="18" t="s">
        <v>25</v>
      </c>
      <c r="AI10" s="18" t="s">
        <v>2</v>
      </c>
      <c r="AJ10" s="18" t="s">
        <v>26</v>
      </c>
      <c r="AK10" s="18" t="s">
        <v>27</v>
      </c>
      <c r="AL10" s="18" t="s">
        <v>1</v>
      </c>
      <c r="AM10" s="10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</row>
    <row r="11" spans="1:264" s="7" customFormat="1" ht="15" customHeight="1">
      <c r="A11"/>
      <c r="B11" s="13" t="s">
        <v>63</v>
      </c>
      <c r="C11" s="19" t="s">
        <v>42</v>
      </c>
      <c r="D11" s="101">
        <v>3</v>
      </c>
      <c r="E11" s="102">
        <v>3</v>
      </c>
      <c r="F11" s="102">
        <v>4</v>
      </c>
      <c r="G11" s="102">
        <v>3</v>
      </c>
      <c r="H11" s="102">
        <v>3</v>
      </c>
      <c r="I11" s="103">
        <v>3</v>
      </c>
      <c r="J11" s="147"/>
      <c r="K11" s="101">
        <v>5</v>
      </c>
      <c r="L11" s="102">
        <v>3</v>
      </c>
      <c r="M11" s="102">
        <v>3</v>
      </c>
      <c r="N11" s="102">
        <v>3</v>
      </c>
      <c r="O11" s="102"/>
      <c r="P11" s="104"/>
      <c r="Q11" s="147"/>
      <c r="R11" s="101">
        <v>3</v>
      </c>
      <c r="S11" s="102">
        <v>3</v>
      </c>
      <c r="T11" s="102">
        <v>3</v>
      </c>
      <c r="U11" s="102">
        <v>3</v>
      </c>
      <c r="V11" s="102">
        <v>3</v>
      </c>
      <c r="W11" s="104">
        <v>3</v>
      </c>
      <c r="X11" s="147"/>
      <c r="Y11" s="101">
        <v>3</v>
      </c>
      <c r="Z11" s="102">
        <v>2</v>
      </c>
      <c r="AA11" s="102">
        <v>3</v>
      </c>
      <c r="AB11" s="102">
        <v>3</v>
      </c>
      <c r="AC11" s="102">
        <v>3</v>
      </c>
      <c r="AD11" s="102"/>
      <c r="AE11" s="104"/>
      <c r="AF11" s="6"/>
      <c r="AG11" s="4">
        <f>COUNTIF(D11:AE11,"1")</f>
        <v>0</v>
      </c>
      <c r="AH11" s="4">
        <f>COUNTIF(D11:AE11,"2")</f>
        <v>1</v>
      </c>
      <c r="AI11" s="4">
        <f>COUNTIF(D11:AE11,"3")</f>
        <v>18</v>
      </c>
      <c r="AJ11" s="4">
        <f>COUNTIF(D11:AE11,"4")</f>
        <v>1</v>
      </c>
      <c r="AK11" s="4">
        <f>COUNTIF(D11:AE11,"5")</f>
        <v>1</v>
      </c>
      <c r="AL11" s="4">
        <f>COUNTIF(D11:AE11,"NA")</f>
        <v>0</v>
      </c>
      <c r="AM11" s="12">
        <f>SUM(AG11:AL11)</f>
        <v>21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</row>
    <row r="12" spans="1:264" s="7" customFormat="1" ht="15" customHeight="1">
      <c r="A12"/>
      <c r="B12" s="13"/>
      <c r="D12" s="138"/>
      <c r="E12" s="137"/>
      <c r="F12" s="137"/>
      <c r="G12" s="137"/>
      <c r="H12" s="137"/>
      <c r="I12" s="141"/>
      <c r="J12" s="137"/>
      <c r="K12" s="138"/>
      <c r="L12" s="137"/>
      <c r="M12" s="137"/>
      <c r="N12" s="137"/>
      <c r="O12" s="137"/>
      <c r="P12" s="140"/>
      <c r="Q12" s="137"/>
      <c r="R12" s="138"/>
      <c r="S12" s="137"/>
      <c r="T12" s="137"/>
      <c r="U12" s="137"/>
      <c r="V12" s="137"/>
      <c r="W12" s="140"/>
      <c r="X12" s="137"/>
      <c r="Y12" s="138"/>
      <c r="Z12" s="137"/>
      <c r="AA12" s="137"/>
      <c r="AB12" s="137"/>
      <c r="AC12" s="137"/>
      <c r="AD12" s="137"/>
      <c r="AE12" s="140"/>
      <c r="AF12" s="6"/>
      <c r="AG12" s="21" t="s">
        <v>48</v>
      </c>
      <c r="AH12" s="21" t="s">
        <v>49</v>
      </c>
      <c r="AI12" s="21" t="s">
        <v>50</v>
      </c>
      <c r="AJ12" s="21" t="s">
        <v>51</v>
      </c>
      <c r="AK12" s="21" t="s">
        <v>52</v>
      </c>
      <c r="AL12" s="21" t="s">
        <v>53</v>
      </c>
      <c r="AM12" s="12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</row>
    <row r="13" spans="1:264" s="7" customFormat="1" ht="15" customHeight="1" thickBot="1">
      <c r="A13"/>
      <c r="B13" s="23"/>
      <c r="C13" s="33" t="s">
        <v>43</v>
      </c>
      <c r="D13" s="105">
        <v>4</v>
      </c>
      <c r="E13" s="106">
        <v>4</v>
      </c>
      <c r="F13" s="106">
        <v>4</v>
      </c>
      <c r="G13" s="106">
        <v>4</v>
      </c>
      <c r="H13" s="106">
        <v>4</v>
      </c>
      <c r="I13" s="107">
        <v>4</v>
      </c>
      <c r="J13" s="148"/>
      <c r="K13" s="105">
        <v>3</v>
      </c>
      <c r="L13" s="106">
        <v>5</v>
      </c>
      <c r="M13" s="106">
        <v>4</v>
      </c>
      <c r="N13" s="106">
        <v>5</v>
      </c>
      <c r="O13" s="106"/>
      <c r="P13" s="108"/>
      <c r="Q13" s="148"/>
      <c r="R13" s="105">
        <v>4</v>
      </c>
      <c r="S13" s="106">
        <v>5</v>
      </c>
      <c r="T13" s="106">
        <v>5</v>
      </c>
      <c r="U13" s="106">
        <v>4</v>
      </c>
      <c r="V13" s="106">
        <v>5</v>
      </c>
      <c r="W13" s="108">
        <v>5</v>
      </c>
      <c r="X13" s="148"/>
      <c r="Y13" s="105">
        <v>4</v>
      </c>
      <c r="Z13" s="106">
        <v>4</v>
      </c>
      <c r="AA13" s="106">
        <v>5</v>
      </c>
      <c r="AB13" s="106">
        <v>5</v>
      </c>
      <c r="AC13" s="106">
        <v>4</v>
      </c>
      <c r="AD13" s="106"/>
      <c r="AE13" s="108"/>
      <c r="AF13" s="25"/>
      <c r="AG13" s="26">
        <f>COUNTIF(D13:AE13,"1")</f>
        <v>0</v>
      </c>
      <c r="AH13" s="26">
        <f>COUNTIF(D13:AE13,"2")</f>
        <v>0</v>
      </c>
      <c r="AI13" s="26">
        <f>COUNTIF(D13:AE13,"3")</f>
        <v>1</v>
      </c>
      <c r="AJ13" s="26">
        <f>COUNTIF(D13:AE13,"4")</f>
        <v>12</v>
      </c>
      <c r="AK13" s="26">
        <f>COUNTIF(D13:AE13,"5")</f>
        <v>8</v>
      </c>
      <c r="AL13" s="26">
        <f>COUNTIF(D13:AE13,"NA")</f>
        <v>0</v>
      </c>
      <c r="AM13" s="27">
        <f>SUM(AG11:AL11)</f>
        <v>21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</row>
    <row r="14" spans="1:264" customFormat="1" ht="15" customHeight="1" thickBot="1">
      <c r="J14" s="143"/>
      <c r="Q14" s="143"/>
      <c r="X14" s="143"/>
    </row>
    <row r="15" spans="1:264" s="7" customFormat="1" ht="15" customHeight="1">
      <c r="A15"/>
      <c r="B15" s="15"/>
      <c r="C15" s="16"/>
      <c r="D15" s="8"/>
      <c r="E15" s="9"/>
      <c r="F15" s="9"/>
      <c r="G15" s="9"/>
      <c r="H15" s="9"/>
      <c r="I15" s="10"/>
      <c r="J15" s="146"/>
      <c r="K15" s="8"/>
      <c r="L15" s="9"/>
      <c r="M15" s="9"/>
      <c r="N15" s="9"/>
      <c r="O15" s="9"/>
      <c r="P15" s="10"/>
      <c r="Q15" s="146"/>
      <c r="R15" s="8"/>
      <c r="S15" s="9"/>
      <c r="T15" s="9"/>
      <c r="U15" s="9"/>
      <c r="V15" s="9"/>
      <c r="W15" s="10"/>
      <c r="X15" s="146"/>
      <c r="Y15" s="8"/>
      <c r="Z15" s="9"/>
      <c r="AA15" s="9"/>
      <c r="AB15" s="9"/>
      <c r="AC15" s="9"/>
      <c r="AD15" s="9"/>
      <c r="AE15" s="10"/>
      <c r="AF15" s="9"/>
      <c r="AG15" s="37" t="s">
        <v>3</v>
      </c>
      <c r="AH15" s="37" t="s">
        <v>4</v>
      </c>
      <c r="AI15" s="37" t="s">
        <v>2</v>
      </c>
      <c r="AJ15" s="37" t="s">
        <v>5</v>
      </c>
      <c r="AK15" s="37" t="s">
        <v>6</v>
      </c>
      <c r="AL15" s="37" t="s">
        <v>1</v>
      </c>
      <c r="AM15" s="10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</row>
    <row r="16" spans="1:264" s="7" customFormat="1" ht="15" customHeight="1">
      <c r="A16"/>
      <c r="B16" s="13" t="s">
        <v>64</v>
      </c>
      <c r="C16" s="35" t="s">
        <v>57</v>
      </c>
      <c r="D16" s="109">
        <v>3</v>
      </c>
      <c r="E16" s="110">
        <v>3</v>
      </c>
      <c r="F16" s="110">
        <v>3</v>
      </c>
      <c r="G16" s="111">
        <v>3</v>
      </c>
      <c r="H16" s="111">
        <v>3</v>
      </c>
      <c r="I16" s="112">
        <v>3</v>
      </c>
      <c r="J16" s="149"/>
      <c r="K16" s="109">
        <v>3</v>
      </c>
      <c r="L16" s="110">
        <v>3</v>
      </c>
      <c r="M16" s="110">
        <v>3</v>
      </c>
      <c r="N16" s="110">
        <v>3</v>
      </c>
      <c r="O16" s="110">
        <v>3</v>
      </c>
      <c r="P16" s="112"/>
      <c r="Q16" s="149"/>
      <c r="R16" s="109">
        <v>3</v>
      </c>
      <c r="S16" s="110">
        <v>3</v>
      </c>
      <c r="T16" s="110">
        <v>3</v>
      </c>
      <c r="U16" s="110">
        <v>3</v>
      </c>
      <c r="V16" s="110">
        <v>3</v>
      </c>
      <c r="W16" s="112">
        <v>5</v>
      </c>
      <c r="X16" s="149"/>
      <c r="Y16" s="109">
        <v>3</v>
      </c>
      <c r="Z16" s="110">
        <v>3</v>
      </c>
      <c r="AA16" s="110">
        <v>3</v>
      </c>
      <c r="AB16" s="110">
        <v>3</v>
      </c>
      <c r="AC16" s="110">
        <v>3</v>
      </c>
      <c r="AD16" s="110"/>
      <c r="AE16" s="112"/>
      <c r="AF16" s="6"/>
      <c r="AG16" s="4">
        <f>COUNTIF(D16:AE16,"1")</f>
        <v>0</v>
      </c>
      <c r="AH16" s="4">
        <f>COUNTIF(D16:AE16,"2")</f>
        <v>0</v>
      </c>
      <c r="AI16" s="4">
        <f>COUNTIF(D16:AE16,"3")</f>
        <v>21</v>
      </c>
      <c r="AJ16" s="4">
        <f>COUNTIF(D16:AE16,"4")</f>
        <v>0</v>
      </c>
      <c r="AK16" s="4">
        <f>COUNTIF(D16:AE16,"5")</f>
        <v>1</v>
      </c>
      <c r="AL16" s="4">
        <f>COUNTIF(D16:AE16,"NA")</f>
        <v>0</v>
      </c>
      <c r="AM16" s="12">
        <f>SUM(AG16:AL16)</f>
        <v>22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</row>
    <row r="17" spans="1:264" s="7" customFormat="1" ht="15" customHeight="1">
      <c r="A17"/>
      <c r="B17" s="13"/>
      <c r="D17" s="11"/>
      <c r="E17" s="6"/>
      <c r="F17" s="6"/>
      <c r="I17" s="12"/>
      <c r="J17" s="137"/>
      <c r="K17" s="11"/>
      <c r="L17" s="6"/>
      <c r="M17" s="6"/>
      <c r="N17" s="6"/>
      <c r="O17" s="6"/>
      <c r="P17" s="12"/>
      <c r="Q17" s="137"/>
      <c r="R17" s="11"/>
      <c r="S17" s="6"/>
      <c r="T17" s="6"/>
      <c r="U17" s="6"/>
      <c r="V17" s="6"/>
      <c r="W17" s="12"/>
      <c r="X17" s="137"/>
      <c r="Y17" s="11"/>
      <c r="Z17" s="6"/>
      <c r="AA17" s="6"/>
      <c r="AB17" s="6"/>
      <c r="AC17" s="6"/>
      <c r="AD17" s="6"/>
      <c r="AE17" s="12"/>
      <c r="AF17" s="6"/>
      <c r="AG17" s="38" t="s">
        <v>8</v>
      </c>
      <c r="AH17" s="38" t="s">
        <v>9</v>
      </c>
      <c r="AI17" s="38" t="s">
        <v>54</v>
      </c>
      <c r="AJ17" s="38" t="s">
        <v>10</v>
      </c>
      <c r="AK17" s="38" t="s">
        <v>11</v>
      </c>
      <c r="AL17" s="38" t="s">
        <v>1</v>
      </c>
      <c r="AM17" s="12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</row>
    <row r="18" spans="1:264" s="7" customFormat="1" ht="15" customHeight="1">
      <c r="A18"/>
      <c r="B18" s="13"/>
      <c r="C18" s="7" t="s">
        <v>58</v>
      </c>
      <c r="D18" s="96">
        <v>4</v>
      </c>
      <c r="E18" s="95">
        <v>4</v>
      </c>
      <c r="F18" s="95">
        <v>4</v>
      </c>
      <c r="G18" s="99">
        <v>4</v>
      </c>
      <c r="H18" s="99">
        <v>4</v>
      </c>
      <c r="I18" s="97">
        <v>5</v>
      </c>
      <c r="J18" s="137"/>
      <c r="K18" s="96">
        <v>3</v>
      </c>
      <c r="L18" s="95">
        <v>4</v>
      </c>
      <c r="M18" s="95">
        <v>4</v>
      </c>
      <c r="N18" s="95">
        <v>4</v>
      </c>
      <c r="O18" s="95">
        <v>4</v>
      </c>
      <c r="P18" s="97"/>
      <c r="Q18" s="137"/>
      <c r="R18" s="96">
        <v>4</v>
      </c>
      <c r="S18" s="95">
        <v>5</v>
      </c>
      <c r="T18" s="95">
        <v>5</v>
      </c>
      <c r="U18" s="95">
        <v>4</v>
      </c>
      <c r="V18" s="95">
        <v>5</v>
      </c>
      <c r="W18" s="97">
        <v>5</v>
      </c>
      <c r="X18" s="137"/>
      <c r="Y18" s="96">
        <v>4</v>
      </c>
      <c r="Z18" s="95">
        <v>4</v>
      </c>
      <c r="AA18" s="95">
        <v>3</v>
      </c>
      <c r="AB18" s="95">
        <v>4</v>
      </c>
      <c r="AC18" s="95">
        <v>4</v>
      </c>
      <c r="AD18" s="95"/>
      <c r="AE18" s="97"/>
      <c r="AF18" s="6"/>
      <c r="AG18" s="4">
        <f>COUNTIF(D18:AE18,"1")</f>
        <v>0</v>
      </c>
      <c r="AH18" s="4">
        <f>COUNTIF(D18:AE18,"2")</f>
        <v>0</v>
      </c>
      <c r="AI18" s="4">
        <f>COUNTIF(D18:AE18,"3")</f>
        <v>2</v>
      </c>
      <c r="AJ18" s="4">
        <f>COUNTIF(D18:AE18,"4")</f>
        <v>15</v>
      </c>
      <c r="AK18" s="4">
        <f>COUNTIF(D18:AE18,"5")</f>
        <v>5</v>
      </c>
      <c r="AL18" s="4">
        <f>COUNTIF(D18:AE18,"NA")</f>
        <v>0</v>
      </c>
      <c r="AM18" s="12">
        <f>SUM(AG18:AL18)</f>
        <v>22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</row>
    <row r="19" spans="1:264" s="7" customFormat="1" ht="15" customHeight="1">
      <c r="A19" s="142"/>
      <c r="B19" s="13"/>
      <c r="D19" s="11"/>
      <c r="E19" s="6"/>
      <c r="F19" s="6"/>
      <c r="G19" s="6"/>
      <c r="H19" s="6"/>
      <c r="I19" s="12"/>
      <c r="J19" s="137"/>
      <c r="K19" s="11"/>
      <c r="L19" s="6"/>
      <c r="M19" s="6"/>
      <c r="N19" s="6"/>
      <c r="O19" s="6"/>
      <c r="P19" s="12"/>
      <c r="Q19" s="137"/>
      <c r="R19" s="11"/>
      <c r="S19" s="6"/>
      <c r="T19" s="6"/>
      <c r="U19" s="6"/>
      <c r="V19" s="6"/>
      <c r="W19" s="12"/>
      <c r="X19" s="137"/>
      <c r="Y19" s="11"/>
      <c r="Z19" s="6"/>
      <c r="AA19" s="6"/>
      <c r="AB19" s="6"/>
      <c r="AC19" s="6"/>
      <c r="AD19" s="6"/>
      <c r="AE19" s="12"/>
      <c r="AF19" s="6"/>
      <c r="AG19" s="6" t="s">
        <v>15</v>
      </c>
      <c r="AH19" s="6" t="s">
        <v>9</v>
      </c>
      <c r="AI19" s="6" t="s">
        <v>16</v>
      </c>
      <c r="AJ19" s="6" t="s">
        <v>17</v>
      </c>
      <c r="AK19" s="6" t="s">
        <v>11</v>
      </c>
      <c r="AL19" s="6" t="s">
        <v>121</v>
      </c>
      <c r="AM19" s="12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</row>
    <row r="20" spans="1:264" s="7" customFormat="1" ht="15" customHeight="1">
      <c r="A20" s="142"/>
      <c r="B20" s="13"/>
      <c r="C20" s="7" t="s">
        <v>122</v>
      </c>
      <c r="D20" s="96">
        <v>5</v>
      </c>
      <c r="E20" s="95">
        <v>4</v>
      </c>
      <c r="F20" s="95">
        <v>4</v>
      </c>
      <c r="G20" s="95">
        <v>4</v>
      </c>
      <c r="H20" s="95">
        <v>4</v>
      </c>
      <c r="I20" s="97">
        <v>4</v>
      </c>
      <c r="J20" s="137"/>
      <c r="K20" s="96">
        <v>5</v>
      </c>
      <c r="L20" s="95">
        <v>4</v>
      </c>
      <c r="M20" s="95">
        <v>4</v>
      </c>
      <c r="N20" s="95">
        <v>4</v>
      </c>
      <c r="O20" s="95">
        <v>5</v>
      </c>
      <c r="P20" s="97"/>
      <c r="Q20" s="137"/>
      <c r="R20" s="96">
        <v>5</v>
      </c>
      <c r="S20" s="95">
        <v>5</v>
      </c>
      <c r="T20" s="95">
        <v>5</v>
      </c>
      <c r="U20" s="95">
        <v>4</v>
      </c>
      <c r="V20" s="95">
        <v>5</v>
      </c>
      <c r="W20" s="97">
        <v>5</v>
      </c>
      <c r="X20" s="137"/>
      <c r="Y20" s="96">
        <v>5</v>
      </c>
      <c r="Z20" s="95">
        <v>4</v>
      </c>
      <c r="AA20" s="95">
        <v>5</v>
      </c>
      <c r="AB20" s="95">
        <v>5</v>
      </c>
      <c r="AC20" s="95">
        <v>4</v>
      </c>
      <c r="AD20" s="95"/>
      <c r="AE20" s="97"/>
      <c r="AF20" s="6"/>
      <c r="AG20" s="4">
        <f>COUNTIF(D20:AE20,"1")</f>
        <v>0</v>
      </c>
      <c r="AH20" s="4">
        <f>COUNTIF(D20:AE20,"2")</f>
        <v>0</v>
      </c>
      <c r="AI20" s="4">
        <f>COUNTIF(D20:AE20,"3")</f>
        <v>0</v>
      </c>
      <c r="AJ20" s="4">
        <f>COUNTIF(D20:AE20,"4")</f>
        <v>11</v>
      </c>
      <c r="AK20" s="4">
        <f>COUNTIF(D20:AE20,"5")</f>
        <v>11</v>
      </c>
      <c r="AL20" s="4">
        <f>COUNTIF(D20:AE20,"NA")</f>
        <v>0</v>
      </c>
      <c r="AM20" s="12">
        <f>SUM(AG20:AL20)</f>
        <v>22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</row>
    <row r="21" spans="1:264" s="7" customFormat="1" ht="15" customHeight="1">
      <c r="A21"/>
      <c r="B21" s="13"/>
      <c r="D21" s="138"/>
      <c r="E21" s="137"/>
      <c r="F21" s="137"/>
      <c r="G21" s="139"/>
      <c r="H21" s="139"/>
      <c r="I21" s="140"/>
      <c r="J21" s="137"/>
      <c r="K21" s="138"/>
      <c r="L21" s="137"/>
      <c r="M21" s="137"/>
      <c r="N21" s="137"/>
      <c r="O21" s="137"/>
      <c r="P21" s="140"/>
      <c r="Q21" s="137"/>
      <c r="R21" s="138"/>
      <c r="S21" s="137"/>
      <c r="T21" s="137"/>
      <c r="U21" s="137"/>
      <c r="V21" s="137"/>
      <c r="W21" s="140"/>
      <c r="X21" s="137"/>
      <c r="Y21" s="138"/>
      <c r="Z21" s="137"/>
      <c r="AA21" s="137"/>
      <c r="AB21" s="137"/>
      <c r="AC21" s="137"/>
      <c r="AD21" s="137"/>
      <c r="AE21" s="140"/>
      <c r="AF21" s="6"/>
      <c r="AG21" s="21" t="s">
        <v>48</v>
      </c>
      <c r="AH21" s="21" t="s">
        <v>49</v>
      </c>
      <c r="AI21" s="21" t="s">
        <v>50</v>
      </c>
      <c r="AJ21" s="21" t="s">
        <v>51</v>
      </c>
      <c r="AK21" s="21" t="s">
        <v>52</v>
      </c>
      <c r="AL21" s="21" t="s">
        <v>53</v>
      </c>
      <c r="AM21" s="12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</row>
    <row r="22" spans="1:264" s="7" customFormat="1" ht="15" customHeight="1">
      <c r="A22"/>
      <c r="B22" s="13"/>
      <c r="C22" s="22" t="s">
        <v>47</v>
      </c>
      <c r="D22" s="113">
        <v>4</v>
      </c>
      <c r="E22" s="114">
        <v>4</v>
      </c>
      <c r="F22" s="114">
        <v>4</v>
      </c>
      <c r="G22" s="115">
        <v>4</v>
      </c>
      <c r="H22" s="115">
        <v>4</v>
      </c>
      <c r="I22" s="116">
        <v>5</v>
      </c>
      <c r="J22" s="150"/>
      <c r="K22" s="113">
        <v>5</v>
      </c>
      <c r="L22" s="114">
        <v>4</v>
      </c>
      <c r="M22" s="114">
        <v>4</v>
      </c>
      <c r="N22" s="114">
        <v>4</v>
      </c>
      <c r="O22" s="114">
        <v>5</v>
      </c>
      <c r="P22" s="116"/>
      <c r="Q22" s="150"/>
      <c r="R22" s="113">
        <v>5</v>
      </c>
      <c r="S22" s="114">
        <v>5</v>
      </c>
      <c r="T22" s="114">
        <v>5</v>
      </c>
      <c r="U22" s="114">
        <v>4</v>
      </c>
      <c r="V22" s="114">
        <v>5</v>
      </c>
      <c r="W22" s="116">
        <v>5</v>
      </c>
      <c r="X22" s="150"/>
      <c r="Y22" s="113">
        <v>5</v>
      </c>
      <c r="Z22" s="114">
        <v>4</v>
      </c>
      <c r="AA22" s="114">
        <v>5</v>
      </c>
      <c r="AB22" s="114">
        <v>5</v>
      </c>
      <c r="AC22" s="114">
        <v>4</v>
      </c>
      <c r="AD22" s="114"/>
      <c r="AE22" s="116"/>
      <c r="AF22" s="6"/>
      <c r="AG22" s="4">
        <f>COUNTIF(D22:AE22,"1")</f>
        <v>0</v>
      </c>
      <c r="AH22" s="4">
        <f>COUNTIF(D22:AE22,"2")</f>
        <v>0</v>
      </c>
      <c r="AI22" s="4">
        <f>COUNTIF(D22:AE22,"3")</f>
        <v>0</v>
      </c>
      <c r="AJ22" s="4">
        <f>COUNTIF(D22:AE22,"4")</f>
        <v>11</v>
      </c>
      <c r="AK22" s="4">
        <f>COUNTIF(D22:AE22,"5")</f>
        <v>11</v>
      </c>
      <c r="AL22" s="4">
        <f>COUNTIF(D22:AE22,"NA")</f>
        <v>0</v>
      </c>
      <c r="AM22" s="12">
        <f>SUM(AG22:AL22)</f>
        <v>22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</row>
    <row r="23" spans="1:264" s="7" customFormat="1" ht="15" customHeight="1">
      <c r="A23" s="39"/>
      <c r="B23" s="13"/>
      <c r="D23" s="11"/>
      <c r="E23" s="6"/>
      <c r="F23" s="6"/>
      <c r="G23" s="6"/>
      <c r="H23" s="6"/>
      <c r="I23" s="14"/>
      <c r="J23" s="137"/>
      <c r="K23" s="11"/>
      <c r="L23" s="6"/>
      <c r="M23" s="6"/>
      <c r="N23" s="6"/>
      <c r="O23" s="6"/>
      <c r="P23" s="12"/>
      <c r="Q23" s="137"/>
      <c r="R23" s="11"/>
      <c r="S23" s="6"/>
      <c r="T23" s="6"/>
      <c r="U23" s="6"/>
      <c r="V23" s="6"/>
      <c r="W23" s="12"/>
      <c r="X23" s="137"/>
      <c r="Y23" s="11"/>
      <c r="Z23" s="6"/>
      <c r="AA23" s="6"/>
      <c r="AB23" s="6"/>
      <c r="AC23" s="6"/>
      <c r="AD23" s="6"/>
      <c r="AE23" s="12"/>
      <c r="AF23" s="6"/>
      <c r="AG23" s="21" t="s">
        <v>48</v>
      </c>
      <c r="AH23" s="21" t="s">
        <v>49</v>
      </c>
      <c r="AI23" s="21" t="s">
        <v>50</v>
      </c>
      <c r="AJ23" s="21" t="s">
        <v>51</v>
      </c>
      <c r="AK23" s="21" t="s">
        <v>52</v>
      </c>
      <c r="AL23" s="21" t="s">
        <v>53</v>
      </c>
      <c r="AM23" s="12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</row>
    <row r="24" spans="1:264" s="7" customFormat="1" ht="15" customHeight="1">
      <c r="A24" s="39"/>
      <c r="B24" s="13"/>
      <c r="C24" s="115" t="s">
        <v>43</v>
      </c>
      <c r="D24" s="113"/>
      <c r="E24" s="114"/>
      <c r="F24" s="114"/>
      <c r="G24" s="114"/>
      <c r="H24" s="114"/>
      <c r="I24" s="117"/>
      <c r="J24" s="150"/>
      <c r="K24" s="113"/>
      <c r="L24" s="114"/>
      <c r="M24" s="114"/>
      <c r="N24" s="114"/>
      <c r="O24" s="114"/>
      <c r="P24" s="116"/>
      <c r="Q24" s="150"/>
      <c r="R24" s="113"/>
      <c r="S24" s="114"/>
      <c r="T24" s="114"/>
      <c r="U24" s="114"/>
      <c r="V24" s="114"/>
      <c r="W24" s="116"/>
      <c r="X24" s="150"/>
      <c r="Y24" s="113"/>
      <c r="Z24" s="114"/>
      <c r="AA24" s="114"/>
      <c r="AB24" s="114"/>
      <c r="AC24" s="114"/>
      <c r="AD24" s="114"/>
      <c r="AE24" s="116"/>
      <c r="AF24" s="6"/>
      <c r="AG24" s="4">
        <f>COUNTIF(D24:AE24,"1")</f>
        <v>0</v>
      </c>
      <c r="AH24" s="4">
        <f>COUNTIF(D24:AE24,"2")</f>
        <v>0</v>
      </c>
      <c r="AI24" s="4">
        <f>COUNTIF(D24:AE24,"3")</f>
        <v>0</v>
      </c>
      <c r="AJ24" s="4">
        <f>COUNTIF(D24:AE24,"4")</f>
        <v>0</v>
      </c>
      <c r="AK24" s="4">
        <f>COUNTIF(D24:AE24,"5")</f>
        <v>0</v>
      </c>
      <c r="AL24" s="4">
        <f>COUNTIF(D24:AE24,"NA")</f>
        <v>0</v>
      </c>
      <c r="AM24" s="12">
        <f>SUM(AG22:AL22)</f>
        <v>22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</row>
    <row r="25" spans="1:264" s="7" customFormat="1" ht="15" customHeight="1">
      <c r="A25"/>
      <c r="B25" s="13"/>
      <c r="D25" s="11"/>
      <c r="E25" s="6"/>
      <c r="F25" s="6"/>
      <c r="I25" s="12"/>
      <c r="J25" s="137"/>
      <c r="K25" s="11"/>
      <c r="L25" s="6"/>
      <c r="M25" s="6"/>
      <c r="N25" s="6"/>
      <c r="O25" s="6"/>
      <c r="P25" s="12"/>
      <c r="Q25" s="137"/>
      <c r="R25" s="11"/>
      <c r="S25" s="6"/>
      <c r="T25" s="6"/>
      <c r="U25" s="6"/>
      <c r="V25" s="6"/>
      <c r="W25" s="12"/>
      <c r="X25" s="137"/>
      <c r="Y25" s="11"/>
      <c r="Z25" s="6"/>
      <c r="AA25" s="6"/>
      <c r="AB25" s="6"/>
      <c r="AC25" s="6"/>
      <c r="AD25" s="6"/>
      <c r="AE25" s="12"/>
      <c r="AF25" s="6"/>
      <c r="AG25" s="6" t="s">
        <v>33</v>
      </c>
      <c r="AH25" s="6" t="s">
        <v>12</v>
      </c>
      <c r="AI25" s="6" t="s">
        <v>50</v>
      </c>
      <c r="AJ25" s="6" t="s">
        <v>13</v>
      </c>
      <c r="AK25" s="6" t="s">
        <v>14</v>
      </c>
      <c r="AL25" s="6" t="s">
        <v>1</v>
      </c>
      <c r="AM25" s="12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</row>
    <row r="26" spans="1:264" s="7" customFormat="1" ht="15" customHeight="1" thickBot="1">
      <c r="A26"/>
      <c r="B26" s="23"/>
      <c r="C26" s="24" t="s">
        <v>56</v>
      </c>
      <c r="D26" s="118">
        <v>4</v>
      </c>
      <c r="E26" s="119">
        <v>4</v>
      </c>
      <c r="F26" s="119">
        <v>4</v>
      </c>
      <c r="G26" s="120">
        <v>4</v>
      </c>
      <c r="H26" s="120">
        <v>4</v>
      </c>
      <c r="I26" s="121">
        <v>5</v>
      </c>
      <c r="J26" s="151"/>
      <c r="K26" s="118">
        <v>5</v>
      </c>
      <c r="L26" s="119">
        <v>5</v>
      </c>
      <c r="M26" s="119">
        <v>4</v>
      </c>
      <c r="N26" s="119">
        <v>4</v>
      </c>
      <c r="O26" s="119">
        <v>5</v>
      </c>
      <c r="P26" s="121"/>
      <c r="Q26" s="151"/>
      <c r="R26" s="118">
        <v>5</v>
      </c>
      <c r="S26" s="119">
        <v>5</v>
      </c>
      <c r="T26" s="119">
        <v>5</v>
      </c>
      <c r="U26" s="119">
        <v>4</v>
      </c>
      <c r="V26" s="119">
        <v>5</v>
      </c>
      <c r="W26" s="121">
        <v>5</v>
      </c>
      <c r="X26" s="151"/>
      <c r="Y26" s="118">
        <v>4</v>
      </c>
      <c r="Z26" s="119">
        <v>4</v>
      </c>
      <c r="AA26" s="119">
        <v>5</v>
      </c>
      <c r="AB26" s="119">
        <v>5</v>
      </c>
      <c r="AC26" s="119">
        <v>4</v>
      </c>
      <c r="AD26" s="119"/>
      <c r="AE26" s="121"/>
      <c r="AF26" s="25"/>
      <c r="AG26" s="26">
        <f>COUNTIF(D26:AE26,"1")</f>
        <v>0</v>
      </c>
      <c r="AH26" s="26">
        <f>COUNTIF(D26:AE26,"2")</f>
        <v>0</v>
      </c>
      <c r="AI26" s="26">
        <f>COUNTIF(D26:AE26,"3")</f>
        <v>0</v>
      </c>
      <c r="AJ26" s="26">
        <f>COUNTIF(D26:AE26,"4")</f>
        <v>11</v>
      </c>
      <c r="AK26" s="26">
        <f>COUNTIF(D26:AE26,"5")</f>
        <v>11</v>
      </c>
      <c r="AL26" s="26">
        <f>COUNTIF(D26:AE26,"NA")</f>
        <v>0</v>
      </c>
      <c r="AM26" s="27">
        <f>SUM(AG26:AL26)</f>
        <v>22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</row>
    <row r="27" spans="1:264" s="28" customFormat="1" ht="15" customHeight="1" thickBot="1">
      <c r="A27"/>
      <c r="D27" s="29"/>
      <c r="E27" s="30"/>
      <c r="F27" s="30"/>
      <c r="G27" s="30"/>
      <c r="H27" s="30"/>
      <c r="I27" s="31"/>
      <c r="J27" s="152"/>
      <c r="K27" s="29"/>
      <c r="L27" s="30"/>
      <c r="M27" s="30"/>
      <c r="N27" s="30"/>
      <c r="O27" s="30"/>
      <c r="P27" s="32"/>
      <c r="Q27" s="152"/>
      <c r="R27" s="29"/>
      <c r="S27" s="30"/>
      <c r="T27" s="30"/>
      <c r="U27" s="30"/>
      <c r="V27" s="30"/>
      <c r="W27" s="32"/>
      <c r="X27" s="152"/>
      <c r="Y27" s="29"/>
      <c r="Z27" s="30"/>
      <c r="AA27" s="30"/>
      <c r="AB27" s="30"/>
      <c r="AC27" s="30"/>
      <c r="AD27" s="30"/>
      <c r="AE27" s="32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</row>
    <row r="28" spans="1:264" s="7" customFormat="1" ht="15" customHeight="1">
      <c r="A28"/>
      <c r="B28" s="15"/>
      <c r="C28" s="16"/>
      <c r="D28" s="8"/>
      <c r="E28" s="9"/>
      <c r="F28" s="9"/>
      <c r="G28" s="9"/>
      <c r="H28" s="9"/>
      <c r="I28" s="17"/>
      <c r="J28" s="146"/>
      <c r="K28" s="8"/>
      <c r="L28" s="9"/>
      <c r="M28" s="9"/>
      <c r="N28" s="9"/>
      <c r="O28" s="9"/>
      <c r="P28" s="10"/>
      <c r="Q28" s="146"/>
      <c r="R28" s="8"/>
      <c r="S28" s="9"/>
      <c r="T28" s="9"/>
      <c r="U28" s="9"/>
      <c r="V28" s="9"/>
      <c r="W28" s="10"/>
      <c r="X28" s="146"/>
      <c r="Y28" s="8"/>
      <c r="Z28" s="9"/>
      <c r="AA28" s="9"/>
      <c r="AB28" s="9"/>
      <c r="AC28" s="9"/>
      <c r="AD28" s="9"/>
      <c r="AE28" s="10"/>
      <c r="AF28" s="9"/>
      <c r="AG28" s="18" t="s">
        <v>24</v>
      </c>
      <c r="AH28" s="18" t="s">
        <v>25</v>
      </c>
      <c r="AI28" s="18" t="s">
        <v>2</v>
      </c>
      <c r="AJ28" s="18" t="s">
        <v>26</v>
      </c>
      <c r="AK28" s="18" t="s">
        <v>27</v>
      </c>
      <c r="AL28" s="18" t="s">
        <v>1</v>
      </c>
      <c r="AM28" s="10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</row>
    <row r="29" spans="1:264" s="7" customFormat="1" ht="15" customHeight="1">
      <c r="A29"/>
      <c r="B29" s="13" t="s">
        <v>65</v>
      </c>
      <c r="C29" s="19" t="s">
        <v>44</v>
      </c>
      <c r="D29" s="101">
        <v>3</v>
      </c>
      <c r="E29" s="102">
        <v>3</v>
      </c>
      <c r="F29" s="102">
        <v>3</v>
      </c>
      <c r="G29" s="102">
        <v>3</v>
      </c>
      <c r="H29" s="102">
        <v>3</v>
      </c>
      <c r="I29" s="103">
        <v>3</v>
      </c>
      <c r="J29" s="147"/>
      <c r="K29" s="101">
        <v>3</v>
      </c>
      <c r="L29" s="102">
        <v>3</v>
      </c>
      <c r="M29" s="102">
        <v>3</v>
      </c>
      <c r="N29" s="102">
        <v>3</v>
      </c>
      <c r="O29" s="102">
        <v>3</v>
      </c>
      <c r="P29" s="104"/>
      <c r="Q29" s="147"/>
      <c r="R29" s="101">
        <v>3</v>
      </c>
      <c r="S29" s="102">
        <v>3</v>
      </c>
      <c r="T29" s="102">
        <v>3</v>
      </c>
      <c r="U29" s="102">
        <v>3</v>
      </c>
      <c r="V29" s="102">
        <v>3</v>
      </c>
      <c r="W29" s="104">
        <v>3</v>
      </c>
      <c r="X29" s="147"/>
      <c r="Y29" s="101">
        <v>3</v>
      </c>
      <c r="Z29" s="102">
        <v>3</v>
      </c>
      <c r="AA29" s="102">
        <v>3</v>
      </c>
      <c r="AB29" s="102">
        <v>3</v>
      </c>
      <c r="AC29" s="102">
        <v>3</v>
      </c>
      <c r="AD29" s="102"/>
      <c r="AE29" s="104"/>
      <c r="AF29" s="6"/>
      <c r="AG29" s="4">
        <f>COUNTIF(D29:AE29,"1")</f>
        <v>0</v>
      </c>
      <c r="AH29" s="4">
        <f>COUNTIF(D29:AE29,"2")</f>
        <v>0</v>
      </c>
      <c r="AI29" s="4">
        <f>COUNTIF(D29:AE29,"3")</f>
        <v>22</v>
      </c>
      <c r="AJ29" s="4">
        <f>COUNTIF(D29:AE29,"4")</f>
        <v>0</v>
      </c>
      <c r="AK29" s="4">
        <f>COUNTIF(D29:AE29,"5")</f>
        <v>0</v>
      </c>
      <c r="AL29" s="4">
        <f>COUNTIF(D29:AE29,"NA")</f>
        <v>0</v>
      </c>
      <c r="AM29" s="12">
        <f>SUM(AG29:AL29)</f>
        <v>22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</row>
    <row r="30" spans="1:264" s="7" customFormat="1" ht="15" customHeight="1">
      <c r="A30"/>
      <c r="B30" s="13"/>
      <c r="D30" s="11"/>
      <c r="E30" s="6"/>
      <c r="F30" s="6"/>
      <c r="G30" s="6"/>
      <c r="H30" s="6"/>
      <c r="I30" s="14"/>
      <c r="J30" s="137"/>
      <c r="K30" s="11"/>
      <c r="L30" s="6"/>
      <c r="M30" s="6"/>
      <c r="N30" s="6"/>
      <c r="O30" s="6"/>
      <c r="P30" s="12"/>
      <c r="Q30" s="137"/>
      <c r="R30" s="11"/>
      <c r="S30" s="6"/>
      <c r="T30" s="6"/>
      <c r="U30" s="6"/>
      <c r="V30" s="6"/>
      <c r="W30" s="12"/>
      <c r="X30" s="137"/>
      <c r="Y30" s="11"/>
      <c r="Z30" s="6"/>
      <c r="AA30" s="6"/>
      <c r="AB30" s="6"/>
      <c r="AC30" s="6"/>
      <c r="AD30" s="6"/>
      <c r="AE30" s="12"/>
      <c r="AF30" s="6"/>
      <c r="AG30" s="21" t="s">
        <v>48</v>
      </c>
      <c r="AH30" s="21" t="s">
        <v>49</v>
      </c>
      <c r="AI30" s="21" t="s">
        <v>50</v>
      </c>
      <c r="AJ30" s="21" t="s">
        <v>51</v>
      </c>
      <c r="AK30" s="21" t="s">
        <v>52</v>
      </c>
      <c r="AL30" s="21" t="s">
        <v>53</v>
      </c>
      <c r="AM30" s="12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</row>
    <row r="31" spans="1:264" s="7" customFormat="1" ht="15" customHeight="1" thickBot="1">
      <c r="A31"/>
      <c r="B31" s="23"/>
      <c r="C31" s="33" t="s">
        <v>45</v>
      </c>
      <c r="D31" s="105">
        <v>4</v>
      </c>
      <c r="E31" s="106">
        <v>4</v>
      </c>
      <c r="F31" s="106">
        <v>4</v>
      </c>
      <c r="G31" s="106">
        <v>4</v>
      </c>
      <c r="H31" s="106">
        <v>5</v>
      </c>
      <c r="I31" s="107">
        <v>3</v>
      </c>
      <c r="J31" s="148"/>
      <c r="K31" s="105">
        <v>4</v>
      </c>
      <c r="L31" s="106">
        <v>4</v>
      </c>
      <c r="M31" s="106">
        <v>4</v>
      </c>
      <c r="N31" s="106">
        <v>4</v>
      </c>
      <c r="O31" s="106">
        <v>5</v>
      </c>
      <c r="P31" s="108"/>
      <c r="Q31" s="148"/>
      <c r="R31" s="105"/>
      <c r="S31" s="106">
        <v>5</v>
      </c>
      <c r="T31" s="106">
        <v>5</v>
      </c>
      <c r="U31" s="106">
        <v>5</v>
      </c>
      <c r="V31" s="106">
        <v>5</v>
      </c>
      <c r="W31" s="108">
        <v>5</v>
      </c>
      <c r="X31" s="148"/>
      <c r="Y31" s="105">
        <v>5</v>
      </c>
      <c r="Z31" s="106">
        <v>4</v>
      </c>
      <c r="AA31" s="106">
        <v>5</v>
      </c>
      <c r="AB31" s="106">
        <v>5</v>
      </c>
      <c r="AC31" s="106">
        <v>3</v>
      </c>
      <c r="AD31" s="106"/>
      <c r="AE31" s="108"/>
      <c r="AF31" s="25"/>
      <c r="AG31" s="26">
        <f>COUNTIF(D31:AE31,"1")</f>
        <v>0</v>
      </c>
      <c r="AH31" s="26">
        <f>COUNTIF(D31:AE31,"2")</f>
        <v>0</v>
      </c>
      <c r="AI31" s="26">
        <f>COUNTIF(D31:AE31,"3")</f>
        <v>2</v>
      </c>
      <c r="AJ31" s="26">
        <f>COUNTIF(D31:AE31,"4")</f>
        <v>9</v>
      </c>
      <c r="AK31" s="26">
        <f>COUNTIF(D31:AE31,"5")</f>
        <v>10</v>
      </c>
      <c r="AL31" s="26">
        <f>COUNTIF(D31:AE31,"NA")</f>
        <v>0</v>
      </c>
      <c r="AM31" s="27">
        <f>SUM(AG29:AL29)</f>
        <v>22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</row>
    <row r="32" spans="1:264" s="7" customFormat="1" ht="15" customHeight="1" thickBot="1">
      <c r="A32"/>
      <c r="D32" s="11"/>
      <c r="E32" s="6"/>
      <c r="F32" s="6"/>
      <c r="G32" s="6"/>
      <c r="H32" s="6"/>
      <c r="I32" s="14"/>
      <c r="J32" s="137"/>
      <c r="K32" s="11"/>
      <c r="L32" s="6"/>
      <c r="M32" s="6"/>
      <c r="N32" s="6"/>
      <c r="O32" s="6"/>
      <c r="P32" s="12"/>
      <c r="Q32" s="137"/>
      <c r="R32" s="11"/>
      <c r="S32" s="6"/>
      <c r="T32" s="6"/>
      <c r="U32" s="6"/>
      <c r="V32" s="6"/>
      <c r="W32" s="12"/>
      <c r="X32" s="137"/>
      <c r="Y32" s="11"/>
      <c r="Z32" s="6"/>
      <c r="AA32" s="6"/>
      <c r="AB32" s="6"/>
      <c r="AC32" s="6"/>
      <c r="AD32" s="6"/>
      <c r="AE32" s="12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</row>
    <row r="33" spans="1:264" s="7" customFormat="1" ht="15" customHeight="1">
      <c r="A33"/>
      <c r="B33" s="15"/>
      <c r="C33" s="17"/>
      <c r="D33" s="9"/>
      <c r="E33" s="9"/>
      <c r="F33" s="9"/>
      <c r="G33" s="9"/>
      <c r="H33" s="9"/>
      <c r="I33" s="16"/>
      <c r="J33" s="153"/>
      <c r="K33" s="9"/>
      <c r="L33" s="9"/>
      <c r="M33" s="9"/>
      <c r="N33" s="9"/>
      <c r="O33" s="9"/>
      <c r="P33" s="9"/>
      <c r="Q33" s="153"/>
      <c r="R33" s="9"/>
      <c r="S33" s="9"/>
      <c r="T33" s="9"/>
      <c r="U33" s="9"/>
      <c r="V33" s="9"/>
      <c r="W33" s="9"/>
      <c r="X33" s="153"/>
      <c r="Y33" s="9"/>
      <c r="Z33" s="9"/>
      <c r="AA33" s="9"/>
      <c r="AB33" s="9"/>
      <c r="AC33" s="9"/>
      <c r="AD33" s="9"/>
      <c r="AE33" s="9"/>
      <c r="AF33" s="8"/>
      <c r="AG33" s="37" t="s">
        <v>8</v>
      </c>
      <c r="AH33" s="37" t="s">
        <v>9</v>
      </c>
      <c r="AI33" s="37" t="s">
        <v>54</v>
      </c>
      <c r="AJ33" s="37" t="s">
        <v>10</v>
      </c>
      <c r="AK33" s="37" t="s">
        <v>11</v>
      </c>
      <c r="AL33" s="37" t="s">
        <v>1</v>
      </c>
      <c r="AM33" s="10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</row>
    <row r="34" spans="1:264" s="7" customFormat="1" ht="15" customHeight="1">
      <c r="A34" s="39"/>
      <c r="B34" s="13" t="s">
        <v>66</v>
      </c>
      <c r="C34" s="14" t="s">
        <v>67</v>
      </c>
      <c r="D34" s="95">
        <v>5</v>
      </c>
      <c r="E34" s="95">
        <v>4</v>
      </c>
      <c r="F34" s="95">
        <v>4</v>
      </c>
      <c r="G34" s="95">
        <v>4</v>
      </c>
      <c r="H34" s="95">
        <v>4</v>
      </c>
      <c r="I34" s="95">
        <v>4</v>
      </c>
      <c r="J34" s="154"/>
      <c r="K34" s="95">
        <v>5</v>
      </c>
      <c r="L34" s="95">
        <v>4</v>
      </c>
      <c r="M34" s="95">
        <v>4</v>
      </c>
      <c r="N34" s="95">
        <v>4</v>
      </c>
      <c r="O34" s="95">
        <v>5</v>
      </c>
      <c r="P34" s="95"/>
      <c r="Q34" s="154"/>
      <c r="R34" s="95">
        <v>5</v>
      </c>
      <c r="S34" s="95">
        <v>5</v>
      </c>
      <c r="T34" s="95">
        <v>5</v>
      </c>
      <c r="U34" s="95">
        <v>5</v>
      </c>
      <c r="V34" s="95">
        <v>5</v>
      </c>
      <c r="W34" s="95">
        <v>5</v>
      </c>
      <c r="X34" s="154"/>
      <c r="Y34" s="95">
        <v>4</v>
      </c>
      <c r="Z34" s="95">
        <v>4</v>
      </c>
      <c r="AA34" s="95">
        <v>5</v>
      </c>
      <c r="AB34" s="95">
        <v>5</v>
      </c>
      <c r="AC34" s="95">
        <v>4</v>
      </c>
      <c r="AD34" s="95"/>
      <c r="AE34" s="95"/>
      <c r="AF34" s="11"/>
      <c r="AG34" s="4">
        <f>COUNTIF(D34:AE34,"1")</f>
        <v>0</v>
      </c>
      <c r="AH34" s="4">
        <f>COUNTIF(D34:AE34,"2")</f>
        <v>0</v>
      </c>
      <c r="AI34" s="4">
        <f>COUNTIF(D34:AE34,"3")</f>
        <v>0</v>
      </c>
      <c r="AJ34" s="4">
        <f>COUNTIF(D34:AE34,"4")</f>
        <v>11</v>
      </c>
      <c r="AK34" s="4">
        <f>COUNTIF(D34:AE34,"5")</f>
        <v>11</v>
      </c>
      <c r="AL34" s="4">
        <f>COUNTIF(D34:AE34,"NA")</f>
        <v>0</v>
      </c>
      <c r="AM34" s="12">
        <f>SUM(AG34:AL34)</f>
        <v>22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</row>
    <row r="35" spans="1:264" s="7" customFormat="1" ht="15" customHeight="1">
      <c r="A35" s="39"/>
      <c r="B35" s="13"/>
      <c r="C35" s="14"/>
      <c r="D35" s="6"/>
      <c r="E35" s="6"/>
      <c r="F35" s="6"/>
      <c r="G35" s="6"/>
      <c r="H35" s="6"/>
      <c r="I35" s="6"/>
      <c r="J35" s="154"/>
      <c r="K35" s="6"/>
      <c r="L35" s="6"/>
      <c r="M35" s="6"/>
      <c r="N35" s="6"/>
      <c r="O35" s="6"/>
      <c r="P35" s="6"/>
      <c r="Q35" s="154"/>
      <c r="R35" s="6"/>
      <c r="S35" s="6"/>
      <c r="T35" s="6"/>
      <c r="U35" s="6"/>
      <c r="V35" s="6"/>
      <c r="W35" s="6"/>
      <c r="X35" s="154"/>
      <c r="Y35" s="6"/>
      <c r="Z35" s="6"/>
      <c r="AA35" s="6"/>
      <c r="AB35" s="6"/>
      <c r="AC35" s="6"/>
      <c r="AD35" s="6"/>
      <c r="AE35" s="6"/>
      <c r="AF35" s="11"/>
      <c r="AG35" s="6" t="s">
        <v>69</v>
      </c>
      <c r="AH35" s="6" t="s">
        <v>70</v>
      </c>
      <c r="AI35" s="6" t="s">
        <v>71</v>
      </c>
      <c r="AJ35" s="6" t="s">
        <v>72</v>
      </c>
      <c r="AK35" s="6" t="s">
        <v>73</v>
      </c>
      <c r="AL35" s="6" t="s">
        <v>1</v>
      </c>
      <c r="AM35" s="12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</row>
    <row r="36" spans="1:264" s="7" customFormat="1" ht="15" customHeight="1">
      <c r="A36" s="39"/>
      <c r="B36" s="13"/>
      <c r="C36" s="14" t="s">
        <v>68</v>
      </c>
      <c r="D36" s="95">
        <v>5</v>
      </c>
      <c r="E36" s="95">
        <v>4</v>
      </c>
      <c r="F36" s="95">
        <v>4</v>
      </c>
      <c r="G36" s="95">
        <v>4</v>
      </c>
      <c r="H36" s="95">
        <v>4</v>
      </c>
      <c r="I36" s="95">
        <v>4</v>
      </c>
      <c r="J36" s="154"/>
      <c r="K36" s="95">
        <v>5</v>
      </c>
      <c r="L36" s="95">
        <v>5</v>
      </c>
      <c r="M36" s="95">
        <v>4</v>
      </c>
      <c r="N36" s="95">
        <v>4</v>
      </c>
      <c r="O36" s="95">
        <v>5</v>
      </c>
      <c r="P36" s="95"/>
      <c r="Q36" s="154"/>
      <c r="R36" s="95">
        <v>5</v>
      </c>
      <c r="S36" s="95">
        <v>5</v>
      </c>
      <c r="T36" s="95">
        <v>5</v>
      </c>
      <c r="U36" s="95">
        <v>4</v>
      </c>
      <c r="V36" s="95">
        <v>5</v>
      </c>
      <c r="W36" s="95">
        <v>5</v>
      </c>
      <c r="X36" s="154"/>
      <c r="Y36" s="95">
        <v>4</v>
      </c>
      <c r="Z36" s="95">
        <v>4</v>
      </c>
      <c r="AA36" s="95">
        <v>5</v>
      </c>
      <c r="AB36" s="95">
        <v>5</v>
      </c>
      <c r="AC36" s="95">
        <v>4</v>
      </c>
      <c r="AD36" s="95"/>
      <c r="AE36" s="95"/>
      <c r="AF36" s="11"/>
      <c r="AG36" s="4">
        <f>COUNTIF(D36:AE36,"1")</f>
        <v>0</v>
      </c>
      <c r="AH36" s="4">
        <f>COUNTIF(D36:AE36,"2")</f>
        <v>0</v>
      </c>
      <c r="AI36" s="4">
        <f>COUNTIF(D36:AE36,"3")</f>
        <v>0</v>
      </c>
      <c r="AJ36" s="4">
        <f>COUNTIF(D36:AE36,"4")</f>
        <v>11</v>
      </c>
      <c r="AK36" s="4">
        <f>COUNTIF(D36:AE36,"5")</f>
        <v>11</v>
      </c>
      <c r="AL36" s="4">
        <f>COUNTIF(D36:AE36,"NA")</f>
        <v>0</v>
      </c>
      <c r="AM36" s="12">
        <f>SUM(AG36:AL36)</f>
        <v>22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</row>
    <row r="37" spans="1:264" s="7" customFormat="1" ht="15" customHeight="1">
      <c r="A37" s="39"/>
      <c r="B37" s="13"/>
      <c r="C37" s="14"/>
      <c r="D37" s="6"/>
      <c r="E37" s="6"/>
      <c r="F37" s="6"/>
      <c r="G37" s="6"/>
      <c r="H37" s="6"/>
      <c r="I37" s="6"/>
      <c r="J37" s="154"/>
      <c r="K37" s="6"/>
      <c r="L37" s="6"/>
      <c r="M37" s="6"/>
      <c r="N37" s="6"/>
      <c r="O37" s="6"/>
      <c r="P37" s="6"/>
      <c r="Q37" s="154"/>
      <c r="R37" s="6"/>
      <c r="S37" s="6"/>
      <c r="T37" s="6"/>
      <c r="U37" s="6"/>
      <c r="V37" s="6"/>
      <c r="W37" s="6"/>
      <c r="X37" s="154"/>
      <c r="Y37" s="6"/>
      <c r="Z37" s="6"/>
      <c r="AA37" s="6"/>
      <c r="AB37" s="6"/>
      <c r="AC37" s="6"/>
      <c r="AD37" s="6"/>
      <c r="AE37" s="6"/>
      <c r="AF37" s="11"/>
      <c r="AG37" s="6" t="s">
        <v>69</v>
      </c>
      <c r="AH37" s="6" t="s">
        <v>70</v>
      </c>
      <c r="AI37" s="6" t="s">
        <v>71</v>
      </c>
      <c r="AJ37" s="6" t="s">
        <v>72</v>
      </c>
      <c r="AK37" s="6" t="s">
        <v>73</v>
      </c>
      <c r="AL37" s="6" t="s">
        <v>1</v>
      </c>
      <c r="AM37" s="12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</row>
    <row r="38" spans="1:264" s="7" customFormat="1" ht="15" customHeight="1">
      <c r="A38" s="39"/>
      <c r="B38" s="13"/>
      <c r="C38" s="14" t="s">
        <v>74</v>
      </c>
      <c r="D38" s="95">
        <v>5</v>
      </c>
      <c r="E38" s="95">
        <v>4</v>
      </c>
      <c r="F38" s="95">
        <v>4</v>
      </c>
      <c r="G38" s="95">
        <v>4</v>
      </c>
      <c r="H38" s="95">
        <v>4</v>
      </c>
      <c r="I38" s="95">
        <v>4</v>
      </c>
      <c r="J38" s="154"/>
      <c r="K38" s="95">
        <v>5</v>
      </c>
      <c r="L38" s="95">
        <v>5</v>
      </c>
      <c r="M38" s="95">
        <v>4</v>
      </c>
      <c r="N38" s="95">
        <v>4</v>
      </c>
      <c r="O38" s="95">
        <v>5</v>
      </c>
      <c r="P38" s="95"/>
      <c r="Q38" s="154"/>
      <c r="R38" s="95">
        <v>5</v>
      </c>
      <c r="S38" s="95">
        <v>5</v>
      </c>
      <c r="T38" s="95">
        <v>5</v>
      </c>
      <c r="U38" s="95">
        <v>4</v>
      </c>
      <c r="V38" s="95">
        <v>5</v>
      </c>
      <c r="W38" s="95">
        <v>5</v>
      </c>
      <c r="X38" s="154"/>
      <c r="Y38" s="95">
        <v>5</v>
      </c>
      <c r="Z38" s="95">
        <v>4</v>
      </c>
      <c r="AA38" s="95">
        <v>5</v>
      </c>
      <c r="AB38" s="95">
        <v>5</v>
      </c>
      <c r="AC38" s="95">
        <v>4</v>
      </c>
      <c r="AD38" s="95"/>
      <c r="AE38" s="95"/>
      <c r="AF38" s="11"/>
      <c r="AG38" s="4">
        <f>COUNTIF(D38:AE38,"1")</f>
        <v>0</v>
      </c>
      <c r="AH38" s="4">
        <f>COUNTIF(D38:AE38,"2")</f>
        <v>0</v>
      </c>
      <c r="AI38" s="4">
        <f>COUNTIF(D38:AE38,"3")</f>
        <v>0</v>
      </c>
      <c r="AJ38" s="4">
        <f>COUNTIF(D38:AE38,"4")</f>
        <v>10</v>
      </c>
      <c r="AK38" s="4">
        <f>COUNTIF(D38:AE38,"5")</f>
        <v>12</v>
      </c>
      <c r="AL38" s="4">
        <f>COUNTIF(D38:AE38,"NA")</f>
        <v>0</v>
      </c>
      <c r="AM38" s="12">
        <f>SUM(AG38:AL38)</f>
        <v>22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</row>
    <row r="39" spans="1:264" s="7" customFormat="1" ht="15" customHeight="1">
      <c r="A39" s="39"/>
      <c r="B39" s="13"/>
      <c r="C39" s="14"/>
      <c r="D39" s="6"/>
      <c r="E39" s="6"/>
      <c r="F39" s="6"/>
      <c r="G39" s="6"/>
      <c r="H39" s="6"/>
      <c r="J39" s="154"/>
      <c r="K39" s="6"/>
      <c r="L39" s="6"/>
      <c r="M39" s="6"/>
      <c r="N39" s="6"/>
      <c r="O39" s="6"/>
      <c r="P39" s="6"/>
      <c r="Q39" s="154"/>
      <c r="R39" s="6"/>
      <c r="S39" s="6"/>
      <c r="T39" s="6"/>
      <c r="U39" s="6"/>
      <c r="V39" s="6"/>
      <c r="W39" s="6"/>
      <c r="X39" s="154"/>
      <c r="Y39" s="6"/>
      <c r="Z39" s="6"/>
      <c r="AA39" s="6"/>
      <c r="AB39" s="6"/>
      <c r="AC39" s="6"/>
      <c r="AD39" s="6"/>
      <c r="AE39" s="6"/>
      <c r="AF39" s="11"/>
      <c r="AG39" s="40" t="s">
        <v>3</v>
      </c>
      <c r="AH39" s="40" t="s">
        <v>4</v>
      </c>
      <c r="AI39" s="40" t="s">
        <v>2</v>
      </c>
      <c r="AJ39" s="40" t="s">
        <v>5</v>
      </c>
      <c r="AK39" s="40" t="s">
        <v>6</v>
      </c>
      <c r="AL39" s="40" t="s">
        <v>1</v>
      </c>
      <c r="AM39" s="12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</row>
    <row r="40" spans="1:264" s="7" customFormat="1" ht="15" customHeight="1">
      <c r="A40" s="39"/>
      <c r="B40" s="13"/>
      <c r="C40" s="41" t="s">
        <v>57</v>
      </c>
      <c r="D40" s="110">
        <v>3</v>
      </c>
      <c r="E40" s="110">
        <v>3</v>
      </c>
      <c r="F40" s="110">
        <v>3</v>
      </c>
      <c r="G40" s="110">
        <v>3</v>
      </c>
      <c r="H40" s="110">
        <v>3</v>
      </c>
      <c r="I40" s="110">
        <v>3</v>
      </c>
      <c r="J40" s="155"/>
      <c r="K40" s="110">
        <v>5</v>
      </c>
      <c r="L40" s="110">
        <v>3</v>
      </c>
      <c r="M40" s="110">
        <v>3</v>
      </c>
      <c r="N40" s="110">
        <v>3</v>
      </c>
      <c r="O40" s="110">
        <v>5</v>
      </c>
      <c r="P40" s="110"/>
      <c r="Q40" s="155"/>
      <c r="R40" s="110">
        <v>3</v>
      </c>
      <c r="S40" s="110">
        <v>3</v>
      </c>
      <c r="T40" s="110">
        <v>3</v>
      </c>
      <c r="U40" s="110">
        <v>3</v>
      </c>
      <c r="V40" s="110">
        <v>3</v>
      </c>
      <c r="W40" s="110">
        <v>3</v>
      </c>
      <c r="X40" s="155"/>
      <c r="Y40" s="110">
        <v>3</v>
      </c>
      <c r="Z40" s="110">
        <v>3</v>
      </c>
      <c r="AA40" s="110">
        <v>3</v>
      </c>
      <c r="AB40" s="110">
        <v>3</v>
      </c>
      <c r="AC40" s="110">
        <v>4</v>
      </c>
      <c r="AD40" s="110"/>
      <c r="AE40" s="110"/>
      <c r="AF40" s="11"/>
      <c r="AG40" s="4">
        <f>COUNTIF(D40:AE40,"1")</f>
        <v>0</v>
      </c>
      <c r="AH40" s="4">
        <f>COUNTIF(D40:AE40,"2")</f>
        <v>0</v>
      </c>
      <c r="AI40" s="4">
        <f>COUNTIF(D40:AE40,"3")</f>
        <v>19</v>
      </c>
      <c r="AJ40" s="4">
        <f>COUNTIF(D40:AE40,"4")</f>
        <v>1</v>
      </c>
      <c r="AK40" s="4">
        <f>COUNTIF(D40:AE40,"5")</f>
        <v>2</v>
      </c>
      <c r="AL40" s="4">
        <f>COUNTIF(D40:AE40,"NA")</f>
        <v>0</v>
      </c>
      <c r="AM40" s="12">
        <f>SUM(AG40:AL40)</f>
        <v>22</v>
      </c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</row>
    <row r="41" spans="1:264" s="7" customFormat="1" ht="15" customHeight="1">
      <c r="A41"/>
      <c r="B41" s="13"/>
      <c r="C41" s="14"/>
      <c r="D41" s="6"/>
      <c r="E41" s="6"/>
      <c r="F41" s="6"/>
      <c r="G41" s="6"/>
      <c r="H41" s="6"/>
      <c r="I41" s="6"/>
      <c r="J41" s="154"/>
      <c r="K41" s="6"/>
      <c r="L41" s="6"/>
      <c r="M41" s="6"/>
      <c r="N41" s="6"/>
      <c r="O41" s="6"/>
      <c r="P41" s="6"/>
      <c r="Q41" s="154"/>
      <c r="R41" s="6"/>
      <c r="S41" s="6"/>
      <c r="T41" s="6"/>
      <c r="U41" s="6"/>
      <c r="V41" s="6"/>
      <c r="W41" s="6"/>
      <c r="X41" s="154"/>
      <c r="Y41" s="6"/>
      <c r="Z41" s="6"/>
      <c r="AA41" s="6"/>
      <c r="AB41" s="6"/>
      <c r="AC41" s="6"/>
      <c r="AD41" s="6"/>
      <c r="AE41" s="6"/>
      <c r="AF41" s="11"/>
      <c r="AG41" s="21" t="s">
        <v>48</v>
      </c>
      <c r="AH41" s="21" t="s">
        <v>49</v>
      </c>
      <c r="AI41" s="21" t="s">
        <v>50</v>
      </c>
      <c r="AJ41" s="21" t="s">
        <v>51</v>
      </c>
      <c r="AK41" s="21" t="s">
        <v>52</v>
      </c>
      <c r="AL41" s="21" t="s">
        <v>53</v>
      </c>
      <c r="AM41" s="12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</row>
    <row r="42" spans="1:264" s="7" customFormat="1" ht="15" customHeight="1" thickBot="1">
      <c r="A42"/>
      <c r="B42" s="23"/>
      <c r="C42" s="34" t="s">
        <v>46</v>
      </c>
      <c r="D42" s="106">
        <v>4</v>
      </c>
      <c r="E42" s="106">
        <v>4</v>
      </c>
      <c r="F42" s="106">
        <v>4</v>
      </c>
      <c r="G42" s="106">
        <v>4</v>
      </c>
      <c r="H42" s="106">
        <v>4</v>
      </c>
      <c r="I42" s="106">
        <v>4</v>
      </c>
      <c r="J42" s="156"/>
      <c r="K42" s="106">
        <v>5</v>
      </c>
      <c r="L42" s="106">
        <v>5</v>
      </c>
      <c r="M42" s="106">
        <v>4</v>
      </c>
      <c r="N42" s="106">
        <v>4</v>
      </c>
      <c r="O42" s="106">
        <v>5</v>
      </c>
      <c r="P42" s="106"/>
      <c r="Q42" s="156"/>
      <c r="R42" s="106">
        <v>4</v>
      </c>
      <c r="S42" s="106">
        <v>5</v>
      </c>
      <c r="T42" s="106">
        <v>5</v>
      </c>
      <c r="U42" s="106">
        <v>4</v>
      </c>
      <c r="V42" s="106">
        <v>5</v>
      </c>
      <c r="W42" s="106">
        <v>5</v>
      </c>
      <c r="X42" s="156"/>
      <c r="Y42" s="106">
        <v>4</v>
      </c>
      <c r="Z42" s="106">
        <v>4</v>
      </c>
      <c r="AA42" s="106">
        <v>5</v>
      </c>
      <c r="AB42" s="106">
        <v>5</v>
      </c>
      <c r="AC42" s="106">
        <v>4</v>
      </c>
      <c r="AD42" s="106"/>
      <c r="AE42" s="106"/>
      <c r="AF42" s="36"/>
      <c r="AG42" s="26">
        <f>COUNTIF(D42:AE42,"1")</f>
        <v>0</v>
      </c>
      <c r="AH42" s="26">
        <f>COUNTIF(D42:AE42,"2")</f>
        <v>0</v>
      </c>
      <c r="AI42" s="26">
        <f>COUNTIF(D42:AE42,"3")</f>
        <v>0</v>
      </c>
      <c r="AJ42" s="26">
        <f>COUNTIF(D42:AE42,"4")</f>
        <v>13</v>
      </c>
      <c r="AK42" s="26">
        <f>COUNTIF(D42:AE42,"5")</f>
        <v>9</v>
      </c>
      <c r="AL42" s="26">
        <f>COUNTIF(D42:AE42,"NA")</f>
        <v>0</v>
      </c>
      <c r="AM42" s="27">
        <f>SUM(AG42:AL42)</f>
        <v>22</v>
      </c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</row>
    <row r="43" spans="1:264" s="7" customFormat="1" ht="15" customHeight="1" thickBot="1">
      <c r="A43"/>
      <c r="D43" s="11"/>
      <c r="E43" s="6"/>
      <c r="F43" s="6"/>
      <c r="G43" s="6"/>
      <c r="H43" s="6"/>
      <c r="I43" s="12"/>
      <c r="J43" s="137"/>
      <c r="K43" s="11"/>
      <c r="L43" s="6"/>
      <c r="M43" s="6"/>
      <c r="N43" s="6"/>
      <c r="O43" s="6"/>
      <c r="P43" s="12"/>
      <c r="Q43" s="137"/>
      <c r="R43" s="11"/>
      <c r="S43" s="6"/>
      <c r="T43" s="6"/>
      <c r="U43" s="6"/>
      <c r="V43" s="6"/>
      <c r="W43" s="6"/>
      <c r="X43" s="164"/>
      <c r="Y43" s="6"/>
      <c r="Z43" s="6"/>
      <c r="AA43" s="6"/>
      <c r="AB43" s="6"/>
      <c r="AC43" s="6"/>
      <c r="AD43" s="6"/>
      <c r="AE43" s="12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</row>
    <row r="44" spans="1:264" s="7" customFormat="1" ht="15" customHeight="1">
      <c r="A44"/>
      <c r="B44" s="15"/>
      <c r="C44" s="16"/>
      <c r="D44" s="8"/>
      <c r="E44" s="9"/>
      <c r="F44" s="9"/>
      <c r="G44" s="9"/>
      <c r="H44" s="9"/>
      <c r="I44" s="10"/>
      <c r="J44" s="146"/>
      <c r="K44" s="8"/>
      <c r="L44" s="9"/>
      <c r="M44" s="9"/>
      <c r="N44" s="9"/>
      <c r="O44" s="9"/>
      <c r="P44" s="10"/>
      <c r="Q44" s="146"/>
      <c r="R44" s="8"/>
      <c r="S44" s="9"/>
      <c r="T44" s="9"/>
      <c r="U44" s="9"/>
      <c r="V44" s="9"/>
      <c r="W44" s="10"/>
      <c r="X44" s="146"/>
      <c r="Y44" s="8"/>
      <c r="Z44" s="9"/>
      <c r="AA44" s="9"/>
      <c r="AB44" s="9"/>
      <c r="AC44" s="9"/>
      <c r="AD44" s="9"/>
      <c r="AE44" s="10"/>
      <c r="AF44" s="9"/>
      <c r="AG44" s="18" t="s">
        <v>24</v>
      </c>
      <c r="AH44" s="18" t="s">
        <v>25</v>
      </c>
      <c r="AI44" s="18" t="s">
        <v>2</v>
      </c>
      <c r="AJ44" s="18" t="s">
        <v>26</v>
      </c>
      <c r="AK44" s="18" t="s">
        <v>27</v>
      </c>
      <c r="AL44" s="18" t="s">
        <v>1</v>
      </c>
      <c r="AM44" s="10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</row>
    <row r="45" spans="1:264" s="7" customFormat="1" ht="15" customHeight="1">
      <c r="A45"/>
      <c r="B45" s="13" t="s">
        <v>75</v>
      </c>
      <c r="C45" s="19" t="s">
        <v>44</v>
      </c>
      <c r="D45" s="101">
        <v>3</v>
      </c>
      <c r="E45" s="102">
        <v>3</v>
      </c>
      <c r="F45" s="102">
        <v>3</v>
      </c>
      <c r="G45" s="102">
        <v>3</v>
      </c>
      <c r="H45" s="102">
        <v>3</v>
      </c>
      <c r="I45" s="104">
        <v>3</v>
      </c>
      <c r="J45" s="147"/>
      <c r="K45" s="101">
        <v>3</v>
      </c>
      <c r="L45" s="102">
        <v>3</v>
      </c>
      <c r="M45" s="102">
        <v>3</v>
      </c>
      <c r="N45" s="102">
        <v>3</v>
      </c>
      <c r="O45" s="102">
        <v>3</v>
      </c>
      <c r="P45" s="104"/>
      <c r="Q45" s="147"/>
      <c r="R45" s="101">
        <v>3</v>
      </c>
      <c r="S45" s="102">
        <v>3</v>
      </c>
      <c r="T45" s="102">
        <v>3</v>
      </c>
      <c r="U45" s="102">
        <v>3</v>
      </c>
      <c r="V45" s="102">
        <v>3</v>
      </c>
      <c r="W45" s="104">
        <v>3</v>
      </c>
      <c r="X45" s="147"/>
      <c r="Y45" s="101">
        <v>3</v>
      </c>
      <c r="Z45" s="102">
        <v>2</v>
      </c>
      <c r="AA45" s="102">
        <v>3</v>
      </c>
      <c r="AB45" s="102">
        <v>3</v>
      </c>
      <c r="AC45" s="102">
        <v>3</v>
      </c>
      <c r="AD45" s="102"/>
      <c r="AE45" s="104"/>
      <c r="AF45" s="6"/>
      <c r="AG45" s="4">
        <f>COUNTIF(D45:AE45,"1")</f>
        <v>0</v>
      </c>
      <c r="AH45" s="4">
        <f>COUNTIF(D45:AE45,"2")</f>
        <v>1</v>
      </c>
      <c r="AI45" s="4">
        <f>COUNTIF(D45:AE45,"3")</f>
        <v>21</v>
      </c>
      <c r="AJ45" s="4">
        <f>COUNTIF(D45:AE45,"4")</f>
        <v>0</v>
      </c>
      <c r="AK45" s="4">
        <f>COUNTIF(D45:AE45,"5")</f>
        <v>0</v>
      </c>
      <c r="AL45" s="4">
        <f>COUNTIF(D45:AE45,"NA")</f>
        <v>0</v>
      </c>
      <c r="AM45" s="12">
        <f>SUM(AG45:AL45)</f>
        <v>22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</row>
    <row r="46" spans="1:264" s="7" customFormat="1" ht="15" customHeight="1">
      <c r="A46"/>
      <c r="B46" s="13"/>
      <c r="D46" s="11"/>
      <c r="E46" s="6"/>
      <c r="F46" s="6"/>
      <c r="G46" s="6"/>
      <c r="H46" s="6"/>
      <c r="I46" s="12"/>
      <c r="J46" s="137"/>
      <c r="K46" s="11"/>
      <c r="L46" s="6"/>
      <c r="M46" s="6"/>
      <c r="N46" s="6"/>
      <c r="O46" s="6"/>
      <c r="P46" s="12"/>
      <c r="Q46" s="137"/>
      <c r="R46" s="11"/>
      <c r="S46" s="6"/>
      <c r="T46" s="6"/>
      <c r="U46" s="6"/>
      <c r="V46" s="6"/>
      <c r="W46" s="12"/>
      <c r="X46" s="137"/>
      <c r="Y46" s="11"/>
      <c r="Z46" s="6"/>
      <c r="AA46" s="6"/>
      <c r="AB46" s="6"/>
      <c r="AC46" s="6"/>
      <c r="AD46" s="6"/>
      <c r="AE46" s="12"/>
      <c r="AF46" s="6"/>
      <c r="AG46" s="21" t="s">
        <v>48</v>
      </c>
      <c r="AH46" s="21" t="s">
        <v>49</v>
      </c>
      <c r="AI46" s="21" t="s">
        <v>50</v>
      </c>
      <c r="AJ46" s="21" t="s">
        <v>51</v>
      </c>
      <c r="AK46" s="21" t="s">
        <v>52</v>
      </c>
      <c r="AL46" s="21" t="s">
        <v>53</v>
      </c>
      <c r="AM46" s="12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</row>
    <row r="47" spans="1:264" s="7" customFormat="1" ht="15" customHeight="1" thickBot="1">
      <c r="A47"/>
      <c r="B47" s="23"/>
      <c r="C47" s="33" t="s">
        <v>45</v>
      </c>
      <c r="D47" s="105">
        <v>5</v>
      </c>
      <c r="E47" s="106">
        <v>4</v>
      </c>
      <c r="F47" s="106">
        <v>4</v>
      </c>
      <c r="G47" s="106">
        <v>4</v>
      </c>
      <c r="H47" s="106">
        <v>4</v>
      </c>
      <c r="I47" s="108">
        <v>3</v>
      </c>
      <c r="J47" s="148"/>
      <c r="K47" s="105">
        <v>5</v>
      </c>
      <c r="L47" s="106">
        <v>4</v>
      </c>
      <c r="M47" s="106">
        <v>4</v>
      </c>
      <c r="N47" s="106">
        <v>4</v>
      </c>
      <c r="O47" s="106">
        <v>4</v>
      </c>
      <c r="P47" s="108"/>
      <c r="Q47" s="148"/>
      <c r="R47" s="105">
        <v>4</v>
      </c>
      <c r="S47" s="106">
        <v>5</v>
      </c>
      <c r="T47" s="106">
        <v>5</v>
      </c>
      <c r="U47" s="106">
        <v>4</v>
      </c>
      <c r="V47" s="106">
        <v>5</v>
      </c>
      <c r="W47" s="108">
        <v>5</v>
      </c>
      <c r="X47" s="148"/>
      <c r="Y47" s="105">
        <v>4</v>
      </c>
      <c r="Z47" s="106">
        <v>4</v>
      </c>
      <c r="AA47" s="106">
        <v>5</v>
      </c>
      <c r="AB47" s="106">
        <v>4</v>
      </c>
      <c r="AC47" s="106">
        <v>4</v>
      </c>
      <c r="AD47" s="106"/>
      <c r="AE47" s="108"/>
      <c r="AF47" s="25"/>
      <c r="AG47" s="26">
        <f>COUNTIF(D47:AE47,"1")</f>
        <v>0</v>
      </c>
      <c r="AH47" s="26">
        <f>COUNTIF(D47:AE47,"2")</f>
        <v>0</v>
      </c>
      <c r="AI47" s="26">
        <f>COUNTIF(D47:AE47,"3")</f>
        <v>1</v>
      </c>
      <c r="AJ47" s="26">
        <f>COUNTIF(D47:AE47,"4")</f>
        <v>14</v>
      </c>
      <c r="AK47" s="26">
        <f>COUNTIF(D47:AE47,"5")</f>
        <v>7</v>
      </c>
      <c r="AL47" s="26">
        <f>COUNTIF(D47:AE47,"NA")</f>
        <v>0</v>
      </c>
      <c r="AM47" s="27">
        <f>SUM(AG47:AL47)</f>
        <v>22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</row>
    <row r="48" spans="1:264" s="7" customFormat="1" ht="15" customHeight="1" thickBot="1">
      <c r="A48"/>
      <c r="D48" s="11"/>
      <c r="E48" s="6"/>
      <c r="F48" s="6"/>
      <c r="G48" s="6"/>
      <c r="H48" s="6"/>
      <c r="I48" s="12"/>
      <c r="J48" s="137"/>
      <c r="K48" s="11"/>
      <c r="L48" s="6"/>
      <c r="M48" s="6"/>
      <c r="N48" s="6"/>
      <c r="O48" s="6"/>
      <c r="P48" s="12"/>
      <c r="Q48" s="137"/>
      <c r="R48" s="11"/>
      <c r="S48" s="6"/>
      <c r="T48" s="6"/>
      <c r="U48" s="6"/>
      <c r="V48" s="6"/>
      <c r="W48" s="12"/>
      <c r="X48" s="137"/>
      <c r="Y48" s="11"/>
      <c r="Z48" s="6"/>
      <c r="AA48" s="6"/>
      <c r="AB48" s="6"/>
      <c r="AC48" s="6"/>
      <c r="AD48" s="6"/>
      <c r="AE48" s="12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</row>
    <row r="49" spans="1:264" s="7" customFormat="1" ht="15" customHeight="1">
      <c r="A49"/>
      <c r="B49" s="15"/>
      <c r="C49" s="16"/>
      <c r="D49" s="8"/>
      <c r="E49" s="9"/>
      <c r="F49" s="9"/>
      <c r="G49" s="9"/>
      <c r="H49" s="9"/>
      <c r="I49" s="10"/>
      <c r="J49" s="146"/>
      <c r="K49" s="8"/>
      <c r="L49" s="9"/>
      <c r="M49" s="9"/>
      <c r="N49" s="9"/>
      <c r="O49" s="9"/>
      <c r="P49" s="10"/>
      <c r="Q49" s="146"/>
      <c r="R49" s="8"/>
      <c r="S49" s="9"/>
      <c r="T49" s="9"/>
      <c r="U49" s="9"/>
      <c r="V49" s="9"/>
      <c r="W49" s="10"/>
      <c r="X49" s="146"/>
      <c r="Y49" s="8"/>
      <c r="Z49" s="9"/>
      <c r="AA49" s="9"/>
      <c r="AB49" s="9"/>
      <c r="AC49" s="9"/>
      <c r="AD49" s="9"/>
      <c r="AE49" s="10"/>
      <c r="AF49" s="9"/>
      <c r="AG49" s="18" t="s">
        <v>24</v>
      </c>
      <c r="AH49" s="18" t="s">
        <v>25</v>
      </c>
      <c r="AI49" s="18" t="s">
        <v>2</v>
      </c>
      <c r="AJ49" s="18" t="s">
        <v>26</v>
      </c>
      <c r="AK49" s="18" t="s">
        <v>27</v>
      </c>
      <c r="AL49" s="18" t="s">
        <v>1</v>
      </c>
      <c r="AM49" s="10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</row>
    <row r="50" spans="1:264" s="7" customFormat="1" ht="15" customHeight="1">
      <c r="A50"/>
      <c r="B50" s="13" t="s">
        <v>76</v>
      </c>
      <c r="C50" s="19" t="s">
        <v>44</v>
      </c>
      <c r="D50" s="101">
        <v>3</v>
      </c>
      <c r="E50" s="102">
        <v>3</v>
      </c>
      <c r="F50" s="102">
        <v>3</v>
      </c>
      <c r="G50" s="102">
        <v>3</v>
      </c>
      <c r="H50" s="102">
        <v>3</v>
      </c>
      <c r="I50" s="104">
        <v>2</v>
      </c>
      <c r="J50" s="147"/>
      <c r="K50" s="101">
        <v>5</v>
      </c>
      <c r="L50" s="102">
        <v>3</v>
      </c>
      <c r="M50" s="102">
        <v>3</v>
      </c>
      <c r="N50" s="102">
        <v>3</v>
      </c>
      <c r="O50" s="102">
        <v>3</v>
      </c>
      <c r="P50" s="104"/>
      <c r="Q50" s="147"/>
      <c r="R50" s="101">
        <v>3</v>
      </c>
      <c r="S50" s="102">
        <v>3</v>
      </c>
      <c r="T50" s="102">
        <v>3</v>
      </c>
      <c r="U50" s="102">
        <v>3</v>
      </c>
      <c r="V50" s="102">
        <v>3</v>
      </c>
      <c r="W50" s="104">
        <v>3</v>
      </c>
      <c r="X50" s="147"/>
      <c r="Y50" s="101">
        <v>3</v>
      </c>
      <c r="Z50" s="102">
        <v>2</v>
      </c>
      <c r="AA50" s="102">
        <v>3</v>
      </c>
      <c r="AB50" s="102">
        <v>3</v>
      </c>
      <c r="AC50" s="102">
        <v>2</v>
      </c>
      <c r="AD50" s="102"/>
      <c r="AE50" s="104"/>
      <c r="AF50" s="6"/>
      <c r="AG50" s="4">
        <f>COUNTIF(D50:AE50,"1")</f>
        <v>0</v>
      </c>
      <c r="AH50" s="4">
        <f>COUNTIF(D50:AE50,"2")</f>
        <v>3</v>
      </c>
      <c r="AI50" s="4">
        <f>COUNTIF(D50:AE50,"3")</f>
        <v>18</v>
      </c>
      <c r="AJ50" s="4">
        <f>COUNTIF(D50:AE50,"4")</f>
        <v>0</v>
      </c>
      <c r="AK50" s="4">
        <f>COUNTIF(D50:AE50,"5")</f>
        <v>1</v>
      </c>
      <c r="AL50" s="4">
        <f>COUNTIF(D50:AE50,"NA")</f>
        <v>0</v>
      </c>
      <c r="AM50" s="12">
        <f>SUM(AG50:AL50)</f>
        <v>22</v>
      </c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</row>
    <row r="51" spans="1:264" s="139" customFormat="1" ht="15" customHeight="1">
      <c r="A51" s="143"/>
      <c r="B51" s="144"/>
      <c r="D51" s="138"/>
      <c r="E51" s="137"/>
      <c r="F51" s="137"/>
      <c r="G51" s="137"/>
      <c r="H51" s="137"/>
      <c r="I51" s="140"/>
      <c r="J51" s="137"/>
      <c r="K51" s="138"/>
      <c r="L51" s="137"/>
      <c r="M51" s="137"/>
      <c r="N51" s="137"/>
      <c r="O51" s="137"/>
      <c r="P51" s="140"/>
      <c r="Q51" s="137"/>
      <c r="R51" s="138"/>
      <c r="S51" s="137"/>
      <c r="T51" s="137"/>
      <c r="U51" s="137"/>
      <c r="V51" s="137"/>
      <c r="W51" s="140"/>
      <c r="X51" s="137"/>
      <c r="Y51" s="138"/>
      <c r="Z51" s="137"/>
      <c r="AA51" s="137"/>
      <c r="AB51" s="137"/>
      <c r="AC51" s="137"/>
      <c r="AD51" s="137"/>
      <c r="AE51" s="140"/>
      <c r="AF51" s="137"/>
      <c r="AG51" s="145" t="s">
        <v>48</v>
      </c>
      <c r="AH51" s="145" t="s">
        <v>49</v>
      </c>
      <c r="AI51" s="145" t="s">
        <v>50</v>
      </c>
      <c r="AJ51" s="145" t="s">
        <v>51</v>
      </c>
      <c r="AK51" s="145" t="s">
        <v>52</v>
      </c>
      <c r="AL51" s="145" t="s">
        <v>53</v>
      </c>
      <c r="AM51" s="140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</row>
    <row r="52" spans="1:264" s="7" customFormat="1" ht="15" customHeight="1" thickBot="1">
      <c r="A52"/>
      <c r="B52" s="23"/>
      <c r="C52" s="33" t="s">
        <v>45</v>
      </c>
      <c r="D52" s="105">
        <v>4</v>
      </c>
      <c r="E52" s="106">
        <v>4</v>
      </c>
      <c r="F52" s="106">
        <v>4</v>
      </c>
      <c r="G52" s="106">
        <v>4</v>
      </c>
      <c r="H52" s="106">
        <v>4</v>
      </c>
      <c r="I52" s="108">
        <v>3</v>
      </c>
      <c r="J52" s="148"/>
      <c r="K52" s="105">
        <v>3</v>
      </c>
      <c r="L52" s="106">
        <v>4</v>
      </c>
      <c r="M52" s="106">
        <v>4</v>
      </c>
      <c r="N52" s="106">
        <v>4</v>
      </c>
      <c r="O52" s="106">
        <v>4</v>
      </c>
      <c r="P52" s="108"/>
      <c r="Q52" s="148"/>
      <c r="R52" s="105">
        <v>4</v>
      </c>
      <c r="S52" s="106">
        <v>5</v>
      </c>
      <c r="T52" s="106">
        <v>5</v>
      </c>
      <c r="U52" s="106">
        <v>3</v>
      </c>
      <c r="V52" s="106">
        <v>5</v>
      </c>
      <c r="W52" s="108">
        <v>5</v>
      </c>
      <c r="X52" s="148"/>
      <c r="Y52" s="105">
        <v>4</v>
      </c>
      <c r="Z52" s="106">
        <v>4</v>
      </c>
      <c r="AA52" s="106">
        <v>5</v>
      </c>
      <c r="AB52" s="106">
        <v>4</v>
      </c>
      <c r="AC52" s="106">
        <v>3</v>
      </c>
      <c r="AD52" s="106"/>
      <c r="AE52" s="108"/>
      <c r="AF52" s="25"/>
      <c r="AG52" s="26">
        <f>COUNTIF(D52:AE52,"1")</f>
        <v>0</v>
      </c>
      <c r="AH52" s="26">
        <f>COUNTIF(D52:AE52,"2")</f>
        <v>0</v>
      </c>
      <c r="AI52" s="26">
        <f>COUNTIF(D52:AE52,"3")</f>
        <v>4</v>
      </c>
      <c r="AJ52" s="26">
        <f>COUNTIF(D52:AE52,"4")</f>
        <v>13</v>
      </c>
      <c r="AK52" s="26">
        <f>COUNTIF(D52:AE52,"5")</f>
        <v>5</v>
      </c>
      <c r="AL52" s="26">
        <f>COUNTIF(D52:AE52,"NA")</f>
        <v>0</v>
      </c>
      <c r="AM52" s="27">
        <f>SUM(AG52:AL52)</f>
        <v>22</v>
      </c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</row>
    <row r="53" spans="1:264" s="7" customFormat="1" ht="15" customHeight="1" thickBot="1">
      <c r="A53" s="39"/>
      <c r="D53" s="11"/>
      <c r="E53" s="6"/>
      <c r="F53" s="6"/>
      <c r="G53" s="6"/>
      <c r="H53" s="6"/>
      <c r="I53" s="12"/>
      <c r="J53" s="137"/>
      <c r="K53" s="11"/>
      <c r="L53" s="6"/>
      <c r="M53" s="6"/>
      <c r="N53" s="6"/>
      <c r="O53" s="6"/>
      <c r="P53" s="12"/>
      <c r="Q53" s="137"/>
      <c r="R53" s="11"/>
      <c r="S53" s="6"/>
      <c r="T53" s="6"/>
      <c r="U53" s="6"/>
      <c r="V53" s="6"/>
      <c r="W53" s="12"/>
      <c r="X53" s="137"/>
      <c r="Y53" s="11"/>
      <c r="Z53" s="6"/>
      <c r="AA53" s="6"/>
      <c r="AB53" s="6"/>
      <c r="AC53" s="6"/>
      <c r="AD53" s="6"/>
      <c r="AE53" s="12"/>
      <c r="AF53" s="6"/>
      <c r="AG53" s="4"/>
      <c r="AH53" s="4"/>
      <c r="AI53" s="4"/>
      <c r="AJ53" s="4"/>
      <c r="AK53" s="4"/>
      <c r="AL53" s="4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</row>
    <row r="54" spans="1:264" s="7" customFormat="1" ht="15" customHeight="1">
      <c r="A54" s="39"/>
      <c r="B54" s="15"/>
      <c r="C54" s="17"/>
      <c r="D54" s="9"/>
      <c r="E54" s="9"/>
      <c r="F54" s="9"/>
      <c r="G54" s="9"/>
      <c r="H54" s="9"/>
      <c r="I54" s="9"/>
      <c r="J54" s="153"/>
      <c r="K54" s="9"/>
      <c r="L54" s="9"/>
      <c r="M54" s="9"/>
      <c r="N54" s="9"/>
      <c r="O54" s="9"/>
      <c r="P54" s="9"/>
      <c r="Q54" s="153"/>
      <c r="R54" s="9"/>
      <c r="S54" s="9"/>
      <c r="T54" s="9"/>
      <c r="U54" s="9"/>
      <c r="V54" s="9"/>
      <c r="W54" s="9"/>
      <c r="X54" s="153"/>
      <c r="Y54" s="9"/>
      <c r="Z54" s="9"/>
      <c r="AA54" s="9"/>
      <c r="AB54" s="9"/>
      <c r="AC54" s="9"/>
      <c r="AD54" s="9"/>
      <c r="AE54" s="9"/>
      <c r="AF54" s="8"/>
      <c r="AG54" s="18" t="s">
        <v>24</v>
      </c>
      <c r="AH54" s="18" t="s">
        <v>25</v>
      </c>
      <c r="AI54" s="18" t="s">
        <v>2</v>
      </c>
      <c r="AJ54" s="18" t="s">
        <v>26</v>
      </c>
      <c r="AK54" s="18" t="s">
        <v>27</v>
      </c>
      <c r="AL54" s="18" t="s">
        <v>1</v>
      </c>
      <c r="AM54" s="10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</row>
    <row r="55" spans="1:264" s="7" customFormat="1" ht="15" customHeight="1">
      <c r="A55" s="39"/>
      <c r="B55" s="13" t="s">
        <v>77</v>
      </c>
      <c r="C55" s="20" t="s">
        <v>78</v>
      </c>
      <c r="D55" s="102">
        <v>3</v>
      </c>
      <c r="E55" s="102"/>
      <c r="F55" s="102">
        <v>3</v>
      </c>
      <c r="G55" s="102">
        <v>3</v>
      </c>
      <c r="H55" s="102">
        <v>3</v>
      </c>
      <c r="I55" s="102">
        <v>3</v>
      </c>
      <c r="J55" s="157"/>
      <c r="K55" s="102">
        <v>5</v>
      </c>
      <c r="L55" s="102">
        <v>3</v>
      </c>
      <c r="M55" s="102">
        <v>3</v>
      </c>
      <c r="N55" s="102">
        <v>3</v>
      </c>
      <c r="O55" s="102">
        <v>3</v>
      </c>
      <c r="P55" s="102"/>
      <c r="Q55" s="157"/>
      <c r="R55" s="102">
        <v>3</v>
      </c>
      <c r="S55" s="102">
        <v>3</v>
      </c>
      <c r="T55" s="102">
        <v>3</v>
      </c>
      <c r="U55" s="102"/>
      <c r="V55" s="102">
        <v>3</v>
      </c>
      <c r="W55" s="102">
        <v>3</v>
      </c>
      <c r="X55" s="157"/>
      <c r="Y55" s="102">
        <v>3</v>
      </c>
      <c r="Z55" s="102">
        <v>3</v>
      </c>
      <c r="AA55" s="102">
        <v>3</v>
      </c>
      <c r="AB55" s="102">
        <v>3</v>
      </c>
      <c r="AC55" s="102">
        <v>3</v>
      </c>
      <c r="AD55" s="102"/>
      <c r="AE55" s="102"/>
      <c r="AF55" s="11"/>
      <c r="AG55" s="4">
        <f>COUNTIF(D55:AE55,"1")</f>
        <v>0</v>
      </c>
      <c r="AH55" s="4">
        <f>COUNTIF(D55:AE55,"2")</f>
        <v>0</v>
      </c>
      <c r="AI55" s="4">
        <f>COUNTIF(D55:AE55,"3")</f>
        <v>19</v>
      </c>
      <c r="AJ55" s="4">
        <f>COUNTIF(D55:AE55,"4")</f>
        <v>0</v>
      </c>
      <c r="AK55" s="4">
        <f>COUNTIF(D55:AE55,"5")</f>
        <v>1</v>
      </c>
      <c r="AL55" s="4">
        <f>COUNTIF(D55:AE55,"NA")</f>
        <v>0</v>
      </c>
      <c r="AM55" s="12">
        <f>SUM(AG55:AL55)</f>
        <v>20</v>
      </c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</row>
    <row r="56" spans="1:264" s="7" customFormat="1" ht="15" customHeight="1">
      <c r="A56" s="39"/>
      <c r="B56" s="13"/>
      <c r="C56" s="14"/>
      <c r="D56" s="6"/>
      <c r="E56" s="6"/>
      <c r="F56" s="6"/>
      <c r="G56" s="6"/>
      <c r="H56" s="6"/>
      <c r="I56" s="6"/>
      <c r="J56" s="154"/>
      <c r="K56" s="6"/>
      <c r="L56" s="6"/>
      <c r="M56" s="6"/>
      <c r="N56" s="6"/>
      <c r="O56" s="6"/>
      <c r="P56" s="6"/>
      <c r="Q56" s="154"/>
      <c r="R56" s="6"/>
      <c r="S56" s="6"/>
      <c r="T56" s="6"/>
      <c r="U56" s="6"/>
      <c r="V56" s="6"/>
      <c r="W56" s="6"/>
      <c r="X56" s="154"/>
      <c r="Y56" s="6"/>
      <c r="Z56" s="6"/>
      <c r="AA56" s="6"/>
      <c r="AB56" s="6"/>
      <c r="AC56" s="6"/>
      <c r="AD56" s="6"/>
      <c r="AE56" s="6"/>
      <c r="AF56" s="11"/>
      <c r="AG56" s="21" t="s">
        <v>48</v>
      </c>
      <c r="AH56" s="21" t="s">
        <v>49</v>
      </c>
      <c r="AI56" s="21" t="s">
        <v>50</v>
      </c>
      <c r="AJ56" s="21" t="s">
        <v>51</v>
      </c>
      <c r="AK56" s="21" t="s">
        <v>52</v>
      </c>
      <c r="AL56" s="21" t="s">
        <v>53</v>
      </c>
      <c r="AM56" s="12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</row>
    <row r="57" spans="1:264" s="7" customFormat="1" ht="15" customHeight="1" thickBot="1">
      <c r="A57" s="39"/>
      <c r="B57" s="23"/>
      <c r="C57" s="34" t="s">
        <v>79</v>
      </c>
      <c r="D57" s="106">
        <v>5</v>
      </c>
      <c r="E57" s="106"/>
      <c r="F57" s="106">
        <v>5</v>
      </c>
      <c r="G57" s="106">
        <v>4</v>
      </c>
      <c r="H57" s="106">
        <v>4</v>
      </c>
      <c r="I57" s="106">
        <v>3</v>
      </c>
      <c r="J57" s="156"/>
      <c r="K57" s="106">
        <v>3</v>
      </c>
      <c r="L57" s="106">
        <v>5</v>
      </c>
      <c r="M57" s="106">
        <v>4</v>
      </c>
      <c r="N57" s="106">
        <v>4</v>
      </c>
      <c r="O57" s="106">
        <v>5</v>
      </c>
      <c r="P57" s="106"/>
      <c r="Q57" s="156"/>
      <c r="R57" s="106">
        <v>4</v>
      </c>
      <c r="S57" s="106">
        <v>5</v>
      </c>
      <c r="T57" s="106">
        <v>5</v>
      </c>
      <c r="U57" s="106"/>
      <c r="V57" s="106">
        <v>5</v>
      </c>
      <c r="W57" s="106">
        <v>5</v>
      </c>
      <c r="X57" s="156"/>
      <c r="Y57" s="106">
        <v>4</v>
      </c>
      <c r="Z57" s="106">
        <v>4</v>
      </c>
      <c r="AA57" s="106">
        <v>5</v>
      </c>
      <c r="AB57" s="106">
        <v>5</v>
      </c>
      <c r="AC57" s="106">
        <v>4</v>
      </c>
      <c r="AD57" s="106"/>
      <c r="AE57" s="106"/>
      <c r="AF57" s="36"/>
      <c r="AG57" s="26">
        <f>COUNTIF(D57:AE57,"1")</f>
        <v>0</v>
      </c>
      <c r="AH57" s="26">
        <f>COUNTIF(D57:AE57,"2")</f>
        <v>0</v>
      </c>
      <c r="AI57" s="26">
        <f>COUNTIF(D57:AE57,"3")</f>
        <v>2</v>
      </c>
      <c r="AJ57" s="26">
        <f>COUNTIF(D57:AE57,"4")</f>
        <v>8</v>
      </c>
      <c r="AK57" s="26">
        <f>COUNTIF(D57:AE57,"5")</f>
        <v>10</v>
      </c>
      <c r="AL57" s="26">
        <f>COUNTIF(D57:AE57,"NA")</f>
        <v>0</v>
      </c>
      <c r="AM57" s="27">
        <f>SUM(AG57:AL57)</f>
        <v>20</v>
      </c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</row>
    <row r="58" spans="1:264" s="7" customFormat="1" ht="15" customHeight="1" thickBot="1">
      <c r="A58" s="39"/>
      <c r="D58" s="11"/>
      <c r="E58" s="6"/>
      <c r="F58" s="6"/>
      <c r="G58" s="6"/>
      <c r="H58" s="6"/>
      <c r="I58" s="12"/>
      <c r="J58" s="137"/>
      <c r="K58" s="11"/>
      <c r="L58" s="6"/>
      <c r="M58" s="6"/>
      <c r="N58" s="6"/>
      <c r="O58" s="6"/>
      <c r="P58" s="12"/>
      <c r="Q58" s="137"/>
      <c r="R58" s="11"/>
      <c r="S58" s="6"/>
      <c r="T58" s="6"/>
      <c r="U58" s="6"/>
      <c r="V58" s="6"/>
      <c r="W58" s="12"/>
      <c r="X58" s="137"/>
      <c r="Y58" s="11"/>
      <c r="Z58" s="6"/>
      <c r="AA58" s="6"/>
      <c r="AB58" s="6"/>
      <c r="AC58" s="6"/>
      <c r="AD58" s="6"/>
      <c r="AE58" s="12"/>
      <c r="AF58" s="6"/>
      <c r="AG58" s="4"/>
      <c r="AH58" s="4"/>
      <c r="AI58" s="4"/>
      <c r="AJ58" s="4"/>
      <c r="AK58" s="4"/>
      <c r="AL58" s="4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</row>
    <row r="59" spans="1:264" s="7" customFormat="1" ht="15" customHeight="1">
      <c r="A59" s="42"/>
      <c r="B59" s="43"/>
      <c r="C59" s="44"/>
      <c r="D59" s="43"/>
      <c r="E59" s="44"/>
      <c r="F59" s="44"/>
      <c r="G59" s="44"/>
      <c r="H59" s="44"/>
      <c r="I59" s="45"/>
      <c r="J59" s="158"/>
      <c r="K59" s="43"/>
      <c r="L59" s="44"/>
      <c r="M59" s="44"/>
      <c r="N59" s="44"/>
      <c r="O59" s="44"/>
      <c r="P59" s="45"/>
      <c r="Q59" s="158"/>
      <c r="R59" s="43"/>
      <c r="S59" s="44"/>
      <c r="T59" s="44"/>
      <c r="U59" s="44"/>
      <c r="V59" s="44"/>
      <c r="W59" s="45"/>
      <c r="X59" s="158"/>
      <c r="Y59" s="43"/>
      <c r="Z59" s="44"/>
      <c r="AA59" s="44"/>
      <c r="AB59" s="44"/>
      <c r="AC59" s="44"/>
      <c r="AD59" s="44"/>
      <c r="AE59" s="45"/>
      <c r="AF59" s="43"/>
      <c r="AG59" s="46" t="s">
        <v>80</v>
      </c>
      <c r="AH59" s="46" t="s">
        <v>81</v>
      </c>
      <c r="AI59" s="46" t="s">
        <v>82</v>
      </c>
      <c r="AJ59" s="46" t="s">
        <v>83</v>
      </c>
      <c r="AK59" s="46" t="s">
        <v>84</v>
      </c>
      <c r="AL59" s="46" t="s">
        <v>53</v>
      </c>
      <c r="AM59" s="45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</row>
    <row r="60" spans="1:264" s="7" customFormat="1" ht="15" customHeight="1">
      <c r="A60" s="42"/>
      <c r="B60" s="48" t="s">
        <v>97</v>
      </c>
      <c r="C60" s="52" t="s">
        <v>85</v>
      </c>
      <c r="D60" s="122">
        <v>3</v>
      </c>
      <c r="E60" s="123">
        <v>3</v>
      </c>
      <c r="F60" s="123">
        <v>3</v>
      </c>
      <c r="G60" s="123">
        <v>3</v>
      </c>
      <c r="H60" s="123">
        <v>3</v>
      </c>
      <c r="I60" s="124">
        <v>3</v>
      </c>
      <c r="J60" s="159"/>
      <c r="K60" s="122">
        <v>3</v>
      </c>
      <c r="L60" s="123">
        <v>3</v>
      </c>
      <c r="M60" s="123">
        <v>3</v>
      </c>
      <c r="N60" s="123">
        <v>3</v>
      </c>
      <c r="O60" s="123">
        <v>3</v>
      </c>
      <c r="P60" s="124"/>
      <c r="Q60" s="159"/>
      <c r="R60" s="122">
        <v>3</v>
      </c>
      <c r="S60" s="123">
        <v>3</v>
      </c>
      <c r="T60" s="123">
        <v>3</v>
      </c>
      <c r="U60" s="123">
        <v>4</v>
      </c>
      <c r="V60" s="123">
        <v>3</v>
      </c>
      <c r="W60" s="124">
        <v>3</v>
      </c>
      <c r="X60" s="159"/>
      <c r="Y60" s="122">
        <v>3</v>
      </c>
      <c r="Z60" s="123">
        <v>3</v>
      </c>
      <c r="AA60" s="123">
        <v>3</v>
      </c>
      <c r="AB60" s="123">
        <v>3</v>
      </c>
      <c r="AC60" s="123">
        <v>3</v>
      </c>
      <c r="AD60" s="123"/>
      <c r="AE60" s="124"/>
      <c r="AF60" s="48"/>
      <c r="AG60" s="4">
        <f>COUNTIF(D60:AE60,"1")</f>
        <v>0</v>
      </c>
      <c r="AH60" s="4">
        <f>COUNTIF(D60:AE60,"2")</f>
        <v>0</v>
      </c>
      <c r="AI60" s="4">
        <f>COUNTIF(D60:AE60,"3")</f>
        <v>21</v>
      </c>
      <c r="AJ60" s="4">
        <f>COUNTIF(D60:AE60,"4")</f>
        <v>1</v>
      </c>
      <c r="AK60" s="4">
        <f>COUNTIF(D60:AE60,"5")</f>
        <v>0</v>
      </c>
      <c r="AL60" s="4">
        <f>COUNTIF(D60:AE60,"NA")</f>
        <v>0</v>
      </c>
      <c r="AM60" s="12">
        <f>SUM(AG60:AL60)</f>
        <v>22</v>
      </c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</row>
    <row r="61" spans="1:264" s="7" customFormat="1" ht="15" customHeight="1">
      <c r="A61" s="42"/>
      <c r="B61" s="48"/>
      <c r="C61" s="53"/>
      <c r="D61" s="48"/>
      <c r="E61" s="53"/>
      <c r="F61" s="53"/>
      <c r="G61" s="53"/>
      <c r="H61" s="53"/>
      <c r="I61" s="49"/>
      <c r="J61" s="160"/>
      <c r="K61" s="48"/>
      <c r="L61" s="53"/>
      <c r="M61" s="53"/>
      <c r="N61" s="53"/>
      <c r="O61" s="53"/>
      <c r="P61" s="49"/>
      <c r="Q61" s="160"/>
      <c r="R61" s="48"/>
      <c r="S61" s="53"/>
      <c r="T61" s="53"/>
      <c r="U61" s="53"/>
      <c r="V61" s="53"/>
      <c r="W61" s="49"/>
      <c r="X61" s="160"/>
      <c r="Y61" s="48"/>
      <c r="Z61" s="53"/>
      <c r="AA61" s="53"/>
      <c r="AB61" s="53"/>
      <c r="AC61" s="53"/>
      <c r="AD61" s="53"/>
      <c r="AE61" s="49"/>
      <c r="AF61" s="48"/>
      <c r="AG61" s="54" t="s">
        <v>48</v>
      </c>
      <c r="AH61" s="54" t="s">
        <v>49</v>
      </c>
      <c r="AI61" s="54" t="s">
        <v>50</v>
      </c>
      <c r="AJ61" s="54" t="s">
        <v>51</v>
      </c>
      <c r="AK61" s="54" t="s">
        <v>52</v>
      </c>
      <c r="AL61" s="54" t="s">
        <v>53</v>
      </c>
      <c r="AM61" s="49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</row>
    <row r="62" spans="1:264" s="7" customFormat="1" ht="15" customHeight="1">
      <c r="A62" s="42"/>
      <c r="B62" s="48"/>
      <c r="C62" s="55" t="s">
        <v>86</v>
      </c>
      <c r="D62" s="128">
        <v>5</v>
      </c>
      <c r="E62" s="129">
        <v>4</v>
      </c>
      <c r="F62" s="129">
        <v>5</v>
      </c>
      <c r="G62" s="129">
        <v>4</v>
      </c>
      <c r="H62" s="129">
        <v>5</v>
      </c>
      <c r="I62" s="130">
        <v>3</v>
      </c>
      <c r="J62" s="161"/>
      <c r="K62" s="128">
        <v>5</v>
      </c>
      <c r="L62" s="129">
        <v>4</v>
      </c>
      <c r="M62" s="129">
        <v>4</v>
      </c>
      <c r="N62" s="129">
        <v>4</v>
      </c>
      <c r="O62" s="129">
        <v>5</v>
      </c>
      <c r="P62" s="130"/>
      <c r="Q62" s="161"/>
      <c r="R62" s="128">
        <v>4</v>
      </c>
      <c r="S62" s="129">
        <v>5</v>
      </c>
      <c r="T62" s="129">
        <v>5</v>
      </c>
      <c r="U62" s="129">
        <v>5</v>
      </c>
      <c r="V62" s="129">
        <v>5</v>
      </c>
      <c r="W62" s="130">
        <v>5</v>
      </c>
      <c r="X62" s="161"/>
      <c r="Y62" s="128">
        <v>4</v>
      </c>
      <c r="Z62" s="129">
        <v>4</v>
      </c>
      <c r="AA62" s="129">
        <v>5</v>
      </c>
      <c r="AB62" s="129">
        <v>5</v>
      </c>
      <c r="AC62" s="129">
        <v>5</v>
      </c>
      <c r="AD62" s="129"/>
      <c r="AE62" s="130"/>
      <c r="AF62" s="48"/>
      <c r="AG62" s="4">
        <f>COUNTIF(D62:AE62,"1")</f>
        <v>0</v>
      </c>
      <c r="AH62" s="4">
        <f>COUNTIF(D62:AE62,"2")</f>
        <v>0</v>
      </c>
      <c r="AI62" s="4">
        <f>COUNTIF(D62:AE62,"3")</f>
        <v>1</v>
      </c>
      <c r="AJ62" s="4">
        <f>COUNTIF(D62:AE62,"4")</f>
        <v>8</v>
      </c>
      <c r="AK62" s="4">
        <f>COUNTIF(D62:AE62,"5")</f>
        <v>13</v>
      </c>
      <c r="AL62" s="4">
        <f>COUNTIF(D62:AE62,"NA")</f>
        <v>0</v>
      </c>
      <c r="AM62" s="12">
        <f>SUM(AG62:AL62)</f>
        <v>22</v>
      </c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</row>
    <row r="63" spans="1:264" s="7" customFormat="1" ht="15" customHeight="1">
      <c r="A63" s="42"/>
      <c r="B63" s="48"/>
      <c r="C63" s="53"/>
      <c r="D63" s="48"/>
      <c r="E63" s="53"/>
      <c r="F63" s="53"/>
      <c r="G63" s="53"/>
      <c r="H63" s="53"/>
      <c r="I63" s="49"/>
      <c r="J63" s="160"/>
      <c r="K63" s="48"/>
      <c r="L63" s="53"/>
      <c r="M63" s="53"/>
      <c r="N63" s="53"/>
      <c r="O63" s="53"/>
      <c r="P63" s="49"/>
      <c r="Q63" s="160"/>
      <c r="R63" s="48"/>
      <c r="S63" s="53"/>
      <c r="T63" s="53"/>
      <c r="U63" s="53"/>
      <c r="V63" s="53"/>
      <c r="W63" s="49"/>
      <c r="X63" s="160"/>
      <c r="Y63" s="48"/>
      <c r="Z63" s="53"/>
      <c r="AA63" s="53"/>
      <c r="AB63" s="53"/>
      <c r="AC63" s="53"/>
      <c r="AD63" s="53"/>
      <c r="AE63" s="49"/>
      <c r="AF63" s="48"/>
      <c r="AG63" s="53" t="s">
        <v>87</v>
      </c>
      <c r="AH63" s="53" t="s">
        <v>88</v>
      </c>
      <c r="AI63" s="53" t="s">
        <v>50</v>
      </c>
      <c r="AJ63" s="53" t="s">
        <v>89</v>
      </c>
      <c r="AK63" s="53" t="s">
        <v>90</v>
      </c>
      <c r="AL63" s="53" t="s">
        <v>53</v>
      </c>
      <c r="AM63" s="49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</row>
    <row r="64" spans="1:264" s="7" customFormat="1" ht="15" customHeight="1">
      <c r="A64" s="42"/>
      <c r="B64" s="48"/>
      <c r="C64" s="56" t="s">
        <v>91</v>
      </c>
      <c r="D64" s="131">
        <v>5</v>
      </c>
      <c r="E64" s="132">
        <v>4</v>
      </c>
      <c r="F64" s="132">
        <v>4</v>
      </c>
      <c r="G64" s="132">
        <v>4</v>
      </c>
      <c r="H64" s="132">
        <v>4</v>
      </c>
      <c r="I64" s="133">
        <v>4</v>
      </c>
      <c r="J64" s="162"/>
      <c r="K64" s="131">
        <v>5</v>
      </c>
      <c r="L64" s="132">
        <v>5</v>
      </c>
      <c r="M64" s="132">
        <v>4</v>
      </c>
      <c r="N64" s="132">
        <v>4</v>
      </c>
      <c r="O64" s="132">
        <v>5</v>
      </c>
      <c r="P64" s="133"/>
      <c r="Q64" s="162"/>
      <c r="R64" s="131">
        <v>4</v>
      </c>
      <c r="S64" s="132">
        <v>5</v>
      </c>
      <c r="T64" s="132">
        <v>5</v>
      </c>
      <c r="U64" s="132">
        <v>5</v>
      </c>
      <c r="V64" s="132">
        <v>5</v>
      </c>
      <c r="W64" s="133">
        <v>5</v>
      </c>
      <c r="X64" s="162"/>
      <c r="Y64" s="131">
        <v>4</v>
      </c>
      <c r="Z64" s="132">
        <v>4</v>
      </c>
      <c r="AA64" s="132">
        <v>5</v>
      </c>
      <c r="AB64" s="132">
        <v>5</v>
      </c>
      <c r="AC64" s="132">
        <v>4</v>
      </c>
      <c r="AD64" s="132"/>
      <c r="AE64" s="133"/>
      <c r="AF64" s="48"/>
      <c r="AG64" s="4">
        <f>COUNTIF(D64:AE64,"1")</f>
        <v>0</v>
      </c>
      <c r="AH64" s="4">
        <f>COUNTIF(D64:AE64,"2")</f>
        <v>0</v>
      </c>
      <c r="AI64" s="4">
        <f>COUNTIF(D64:AE64,"3")</f>
        <v>0</v>
      </c>
      <c r="AJ64" s="4">
        <f>COUNTIF(D64:AE64,"4")</f>
        <v>11</v>
      </c>
      <c r="AK64" s="4">
        <f>COUNTIF(D64:AE64,"5")</f>
        <v>11</v>
      </c>
      <c r="AL64" s="4">
        <f>COUNTIF(D64:AE64,"NA")</f>
        <v>0</v>
      </c>
      <c r="AM64" s="12">
        <f>SUM(AG64:AL64)</f>
        <v>22</v>
      </c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</row>
    <row r="65" spans="1:264" s="7" customFormat="1" ht="15" customHeight="1">
      <c r="A65" s="42"/>
      <c r="B65" s="48"/>
      <c r="C65" s="53"/>
      <c r="D65" s="48"/>
      <c r="E65" s="53"/>
      <c r="F65" s="53"/>
      <c r="G65" s="53"/>
      <c r="H65" s="53"/>
      <c r="I65" s="49"/>
      <c r="J65" s="160"/>
      <c r="K65" s="48"/>
      <c r="L65" s="53"/>
      <c r="M65" s="53"/>
      <c r="N65" s="53"/>
      <c r="O65" s="53"/>
      <c r="P65" s="49"/>
      <c r="Q65" s="160"/>
      <c r="R65" s="48"/>
      <c r="S65" s="53"/>
      <c r="T65" s="53"/>
      <c r="U65" s="53"/>
      <c r="V65" s="53"/>
      <c r="W65" s="49"/>
      <c r="X65" s="160"/>
      <c r="Y65" s="48"/>
      <c r="Z65" s="53"/>
      <c r="AA65" s="53"/>
      <c r="AB65" s="53"/>
      <c r="AC65" s="53"/>
      <c r="AD65" s="53"/>
      <c r="AE65" s="49"/>
      <c r="AF65" s="48"/>
      <c r="AG65" s="53" t="s">
        <v>92</v>
      </c>
      <c r="AH65" s="53" t="s">
        <v>93</v>
      </c>
      <c r="AI65" s="53" t="s">
        <v>94</v>
      </c>
      <c r="AJ65" s="53" t="s">
        <v>95</v>
      </c>
      <c r="AK65" s="53" t="s">
        <v>96</v>
      </c>
      <c r="AL65" s="53" t="s">
        <v>53</v>
      </c>
      <c r="AM65" s="49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</row>
    <row r="66" spans="1:264" s="7" customFormat="1" ht="15" customHeight="1">
      <c r="A66" s="42"/>
      <c r="B66" s="48"/>
      <c r="C66" s="53" t="s">
        <v>98</v>
      </c>
      <c r="D66" s="125">
        <v>4</v>
      </c>
      <c r="E66" s="126">
        <v>5</v>
      </c>
      <c r="F66" s="126">
        <v>4</v>
      </c>
      <c r="G66" s="126">
        <v>4</v>
      </c>
      <c r="H66" s="126">
        <v>5</v>
      </c>
      <c r="I66" s="127">
        <v>5</v>
      </c>
      <c r="J66" s="160"/>
      <c r="K66" s="125">
        <v>4</v>
      </c>
      <c r="L66" s="126">
        <v>4</v>
      </c>
      <c r="M66" s="126">
        <v>4</v>
      </c>
      <c r="N66" s="126">
        <v>4</v>
      </c>
      <c r="O66" s="126">
        <v>5</v>
      </c>
      <c r="P66" s="127"/>
      <c r="Q66" s="160"/>
      <c r="R66" s="125">
        <v>5</v>
      </c>
      <c r="S66" s="126">
        <v>5</v>
      </c>
      <c r="T66" s="126">
        <v>5</v>
      </c>
      <c r="U66" s="126">
        <v>4</v>
      </c>
      <c r="V66" s="126">
        <v>5</v>
      </c>
      <c r="W66" s="127">
        <v>5</v>
      </c>
      <c r="X66" s="160"/>
      <c r="Y66" s="125">
        <v>4</v>
      </c>
      <c r="Z66" s="126">
        <v>4</v>
      </c>
      <c r="AA66" s="126">
        <v>5</v>
      </c>
      <c r="AB66" s="126">
        <v>5</v>
      </c>
      <c r="AC66" s="126">
        <v>5</v>
      </c>
      <c r="AD66" s="126"/>
      <c r="AE66" s="127"/>
      <c r="AF66" s="48"/>
      <c r="AG66" s="4">
        <f>COUNTIF(D66:AE66,"1")</f>
        <v>0</v>
      </c>
      <c r="AH66" s="4">
        <f>COUNTIF(D66:AE66,"2")</f>
        <v>0</v>
      </c>
      <c r="AI66" s="4">
        <f>COUNTIF(D66:AE66,"3")</f>
        <v>0</v>
      </c>
      <c r="AJ66" s="4">
        <f>COUNTIF(D66:AE66,"4")</f>
        <v>10</v>
      </c>
      <c r="AK66" s="4">
        <f>COUNTIF(D66:AE66,"5")</f>
        <v>12</v>
      </c>
      <c r="AL66" s="4">
        <f>COUNTIF(D66:AE66,"NA")</f>
        <v>0</v>
      </c>
      <c r="AM66" s="12">
        <f>SUM(AG66:AL66)</f>
        <v>22</v>
      </c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</row>
    <row r="67" spans="1:264" s="7" customFormat="1" ht="15" customHeight="1">
      <c r="A67" s="42"/>
      <c r="B67" s="48"/>
      <c r="C67" s="53"/>
      <c r="D67" s="48"/>
      <c r="E67" s="53"/>
      <c r="F67" s="53"/>
      <c r="G67" s="53"/>
      <c r="H67" s="53"/>
      <c r="I67" s="49"/>
      <c r="J67" s="160"/>
      <c r="K67" s="48"/>
      <c r="L67" s="53"/>
      <c r="M67" s="53"/>
      <c r="N67" s="53"/>
      <c r="O67" s="53"/>
      <c r="P67" s="49"/>
      <c r="Q67" s="160"/>
      <c r="R67" s="48"/>
      <c r="S67" s="53"/>
      <c r="T67" s="53"/>
      <c r="U67" s="53"/>
      <c r="V67" s="53"/>
      <c r="W67" s="49"/>
      <c r="X67" s="160"/>
      <c r="Y67" s="48"/>
      <c r="Z67" s="53"/>
      <c r="AA67" s="53"/>
      <c r="AB67" s="53"/>
      <c r="AC67" s="53"/>
      <c r="AD67" s="53"/>
      <c r="AE67" s="49"/>
      <c r="AF67" s="48"/>
      <c r="AG67" s="53" t="s">
        <v>92</v>
      </c>
      <c r="AH67" s="53" t="s">
        <v>93</v>
      </c>
      <c r="AI67" s="53" t="s">
        <v>94</v>
      </c>
      <c r="AJ67" s="53" t="s">
        <v>95</v>
      </c>
      <c r="AK67" s="53" t="s">
        <v>96</v>
      </c>
      <c r="AL67" s="53" t="s">
        <v>53</v>
      </c>
      <c r="AM67" s="49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</row>
    <row r="68" spans="1:264" s="7" customFormat="1" ht="15" customHeight="1">
      <c r="A68" s="42"/>
      <c r="B68" s="48"/>
      <c r="C68" s="53" t="s">
        <v>99</v>
      </c>
      <c r="D68" s="125">
        <v>5</v>
      </c>
      <c r="E68" s="126">
        <v>5</v>
      </c>
      <c r="F68" s="126">
        <v>4</v>
      </c>
      <c r="G68" s="126">
        <v>4</v>
      </c>
      <c r="H68" s="126">
        <v>5</v>
      </c>
      <c r="I68" s="127">
        <v>4</v>
      </c>
      <c r="J68" s="160"/>
      <c r="K68" s="125">
        <v>5</v>
      </c>
      <c r="L68" s="126">
        <v>5</v>
      </c>
      <c r="M68" s="126">
        <v>4</v>
      </c>
      <c r="N68" s="126">
        <v>4</v>
      </c>
      <c r="O68" s="126">
        <v>5</v>
      </c>
      <c r="P68" s="127"/>
      <c r="Q68" s="160"/>
      <c r="R68" s="125">
        <v>5</v>
      </c>
      <c r="S68" s="126">
        <v>5</v>
      </c>
      <c r="T68" s="126">
        <v>5</v>
      </c>
      <c r="U68" s="126">
        <v>4</v>
      </c>
      <c r="V68" s="126">
        <v>5</v>
      </c>
      <c r="W68" s="127">
        <v>5</v>
      </c>
      <c r="X68" s="160"/>
      <c r="Y68" s="125">
        <v>4</v>
      </c>
      <c r="Z68" s="126">
        <v>4</v>
      </c>
      <c r="AA68" s="126">
        <v>5</v>
      </c>
      <c r="AB68" s="126">
        <v>5</v>
      </c>
      <c r="AC68" s="126">
        <v>5</v>
      </c>
      <c r="AD68" s="126"/>
      <c r="AE68" s="127"/>
      <c r="AF68" s="48"/>
      <c r="AG68" s="4">
        <f>COUNTIF(D68:AE68,"1")</f>
        <v>0</v>
      </c>
      <c r="AH68" s="4">
        <f>COUNTIF(D68:AE68,"2")</f>
        <v>0</v>
      </c>
      <c r="AI68" s="4">
        <f>COUNTIF(D68:AE68,"3")</f>
        <v>0</v>
      </c>
      <c r="AJ68" s="4">
        <f>COUNTIF(D68:AE68,"4")</f>
        <v>8</v>
      </c>
      <c r="AK68" s="4">
        <f>COUNTIF(D68:AE68,"5")</f>
        <v>14</v>
      </c>
      <c r="AL68" s="4">
        <f>COUNTIF(D68:AE68,"NA")</f>
        <v>0</v>
      </c>
      <c r="AM68" s="12">
        <f>SUM(AG68:AL68)</f>
        <v>22</v>
      </c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</row>
    <row r="69" spans="1:264" s="7" customFormat="1" ht="15" customHeight="1">
      <c r="A69" s="42"/>
      <c r="B69" s="48"/>
      <c r="C69" s="53"/>
      <c r="D69" s="48"/>
      <c r="E69" s="53"/>
      <c r="F69" s="53"/>
      <c r="G69" s="53"/>
      <c r="H69" s="53"/>
      <c r="I69" s="49"/>
      <c r="J69" s="160"/>
      <c r="K69" s="48"/>
      <c r="L69" s="53"/>
      <c r="M69" s="53"/>
      <c r="N69" s="53"/>
      <c r="O69" s="53"/>
      <c r="P69" s="49"/>
      <c r="Q69" s="160"/>
      <c r="R69" s="48"/>
      <c r="S69" s="53"/>
      <c r="T69" s="53"/>
      <c r="U69" s="53"/>
      <c r="V69" s="53"/>
      <c r="W69" s="49"/>
      <c r="X69" s="160"/>
      <c r="Y69" s="48"/>
      <c r="Z69" s="53"/>
      <c r="AA69" s="53"/>
      <c r="AB69" s="53"/>
      <c r="AC69" s="53"/>
      <c r="AD69" s="53"/>
      <c r="AE69" s="49"/>
      <c r="AF69" s="48"/>
      <c r="AG69" s="53" t="s">
        <v>92</v>
      </c>
      <c r="AH69" s="53" t="s">
        <v>93</v>
      </c>
      <c r="AI69" s="53" t="s">
        <v>94</v>
      </c>
      <c r="AJ69" s="53" t="s">
        <v>95</v>
      </c>
      <c r="AK69" s="53" t="s">
        <v>96</v>
      </c>
      <c r="AL69" s="53" t="s">
        <v>53</v>
      </c>
      <c r="AM69" s="49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</row>
    <row r="70" spans="1:264" ht="18" customHeight="1">
      <c r="A70" s="42"/>
      <c r="B70" s="48"/>
      <c r="C70" s="53" t="s">
        <v>100</v>
      </c>
      <c r="D70" s="125">
        <v>5</v>
      </c>
      <c r="E70" s="126">
        <v>5</v>
      </c>
      <c r="F70" s="126">
        <v>4</v>
      </c>
      <c r="G70" s="126">
        <v>4</v>
      </c>
      <c r="H70" s="126">
        <v>5</v>
      </c>
      <c r="I70" s="127">
        <v>5</v>
      </c>
      <c r="J70" s="160"/>
      <c r="K70" s="125">
        <v>5</v>
      </c>
      <c r="L70" s="126">
        <v>5</v>
      </c>
      <c r="M70" s="126">
        <v>4</v>
      </c>
      <c r="N70" s="126">
        <v>4</v>
      </c>
      <c r="O70" s="126">
        <v>5</v>
      </c>
      <c r="P70" s="127"/>
      <c r="Q70" s="160"/>
      <c r="R70" s="125">
        <v>5</v>
      </c>
      <c r="S70" s="126">
        <v>5</v>
      </c>
      <c r="T70" s="126">
        <v>5</v>
      </c>
      <c r="U70" s="126">
        <v>5</v>
      </c>
      <c r="V70" s="126">
        <v>5</v>
      </c>
      <c r="W70" s="127">
        <v>5</v>
      </c>
      <c r="X70" s="160"/>
      <c r="Y70" s="125">
        <v>5</v>
      </c>
      <c r="Z70" s="126">
        <v>4</v>
      </c>
      <c r="AA70" s="126">
        <v>5</v>
      </c>
      <c r="AB70" s="126">
        <v>5</v>
      </c>
      <c r="AC70" s="126">
        <v>5</v>
      </c>
      <c r="AD70" s="126"/>
      <c r="AE70" s="127"/>
      <c r="AF70" s="48"/>
      <c r="AG70" s="4">
        <f>COUNTIF(D70:AE70,"1")</f>
        <v>0</v>
      </c>
      <c r="AH70" s="4">
        <f>COUNTIF(D70:AE70,"2")</f>
        <v>0</v>
      </c>
      <c r="AI70" s="4">
        <f>COUNTIF(D70:AE70,"3")</f>
        <v>0</v>
      </c>
      <c r="AJ70" s="4">
        <f>COUNTIF(D70:AE70,"4")</f>
        <v>5</v>
      </c>
      <c r="AK70" s="4">
        <f>COUNTIF(D70:AE70,"5")</f>
        <v>17</v>
      </c>
      <c r="AL70" s="4">
        <f>COUNTIF(D70:AE70,"NA")</f>
        <v>0</v>
      </c>
      <c r="AM70" s="12">
        <f>SUM(AG70:AL70)</f>
        <v>22</v>
      </c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</row>
    <row r="71" spans="1:264" ht="18" customHeight="1">
      <c r="A71" s="42"/>
      <c r="B71" s="48"/>
      <c r="C71" s="53"/>
      <c r="D71" s="48"/>
      <c r="E71" s="53"/>
      <c r="F71" s="53"/>
      <c r="G71" s="53"/>
      <c r="H71" s="53"/>
      <c r="I71" s="49"/>
      <c r="J71" s="160"/>
      <c r="K71" s="48"/>
      <c r="L71" s="53"/>
      <c r="M71" s="53"/>
      <c r="N71" s="53"/>
      <c r="O71" s="53"/>
      <c r="P71" s="49"/>
      <c r="Q71" s="160"/>
      <c r="R71" s="48"/>
      <c r="S71" s="53"/>
      <c r="T71" s="53"/>
      <c r="U71" s="53"/>
      <c r="V71" s="53"/>
      <c r="W71" s="49"/>
      <c r="X71" s="160"/>
      <c r="Y71" s="48"/>
      <c r="Z71" s="53"/>
      <c r="AA71" s="53"/>
      <c r="AB71" s="53"/>
      <c r="AC71" s="53"/>
      <c r="AD71" s="53"/>
      <c r="AE71" s="49"/>
      <c r="AF71" s="48"/>
      <c r="AG71" s="53" t="s">
        <v>92</v>
      </c>
      <c r="AH71" s="53" t="s">
        <v>93</v>
      </c>
      <c r="AI71" s="53" t="s">
        <v>94</v>
      </c>
      <c r="AJ71" s="53" t="s">
        <v>95</v>
      </c>
      <c r="AK71" s="53" t="s">
        <v>96</v>
      </c>
      <c r="AL71" s="53" t="s">
        <v>53</v>
      </c>
      <c r="AM71" s="49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</row>
    <row r="72" spans="1:264" ht="18" customHeight="1" thickBot="1">
      <c r="A72" s="42"/>
      <c r="B72" s="50"/>
      <c r="C72" s="51" t="s">
        <v>101</v>
      </c>
      <c r="D72" s="134">
        <v>4</v>
      </c>
      <c r="E72" s="135">
        <v>5</v>
      </c>
      <c r="F72" s="135">
        <v>4</v>
      </c>
      <c r="G72" s="135">
        <v>4</v>
      </c>
      <c r="H72" s="135">
        <v>4</v>
      </c>
      <c r="I72" s="136">
        <v>4</v>
      </c>
      <c r="J72" s="163"/>
      <c r="K72" s="134">
        <v>5</v>
      </c>
      <c r="L72" s="135">
        <v>5</v>
      </c>
      <c r="M72" s="135">
        <v>4</v>
      </c>
      <c r="N72" s="135">
        <v>4</v>
      </c>
      <c r="O72" s="135">
        <v>5</v>
      </c>
      <c r="P72" s="136"/>
      <c r="Q72" s="163"/>
      <c r="R72" s="134">
        <v>4</v>
      </c>
      <c r="S72" s="135">
        <v>5</v>
      </c>
      <c r="T72" s="135"/>
      <c r="U72" s="135">
        <v>5</v>
      </c>
      <c r="V72" s="135">
        <v>5</v>
      </c>
      <c r="W72" s="136">
        <v>5</v>
      </c>
      <c r="X72" s="163"/>
      <c r="Y72" s="134">
        <v>5</v>
      </c>
      <c r="Z72" s="135"/>
      <c r="AA72" s="135">
        <v>5</v>
      </c>
      <c r="AB72" s="135">
        <v>5</v>
      </c>
      <c r="AC72" s="135">
        <v>5</v>
      </c>
      <c r="AD72" s="135"/>
      <c r="AE72" s="136"/>
      <c r="AF72" s="50"/>
      <c r="AG72" s="26">
        <f>COUNTIF(D72:AE72,"1")</f>
        <v>0</v>
      </c>
      <c r="AH72" s="26">
        <f>COUNTIF(D72:AE72,"2")</f>
        <v>0</v>
      </c>
      <c r="AI72" s="26">
        <f>COUNTIF(D72:AE72,"3")</f>
        <v>0</v>
      </c>
      <c r="AJ72" s="26">
        <f>COUNTIF(D72:AE72,"4")</f>
        <v>8</v>
      </c>
      <c r="AK72" s="26">
        <f>COUNTIF(D72:AE72,"5")</f>
        <v>12</v>
      </c>
      <c r="AL72" s="26">
        <f>COUNTIF(D72:AE72,"NA")</f>
        <v>0</v>
      </c>
      <c r="AM72" s="27">
        <f>SUM(AG72:AL72)</f>
        <v>20</v>
      </c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</row>
    <row r="82" spans="18:18" ht="18" customHeight="1">
      <c r="R82" s="137"/>
    </row>
  </sheetData>
  <sheetProtection sheet="1" objects="1" scenarios="1" selectLockedCells="1"/>
  <mergeCells count="1">
    <mergeCell ref="AG3:AM7"/>
  </mergeCells>
  <phoneticPr fontId="3"/>
  <pageMargins left="0.25" right="0.25" top="0.75" bottom="0.75" header="0.3" footer="0.3"/>
  <pageSetup paperSize="9" scale="45" orientation="portrait"/>
  <headerFooter alignWithMargins="0">
    <oddFooter>&amp;C&amp;"ヒラギノ角ゴ ProN W3,標準"&amp;12&amp;P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tabSelected="1" topLeftCell="A10" workbookViewId="0">
      <selection activeCell="C24" sqref="C24"/>
    </sheetView>
  </sheetViews>
  <sheetFormatPr defaultRowHeight="13.2"/>
  <sheetData>
    <row r="2" spans="1:8" ht="13.8">
      <c r="A2" s="179" t="s">
        <v>129</v>
      </c>
      <c r="B2" s="180">
        <v>0</v>
      </c>
      <c r="C2" s="180" t="s">
        <v>130</v>
      </c>
      <c r="D2" s="180" t="s">
        <v>131</v>
      </c>
      <c r="E2" s="180" t="s">
        <v>132</v>
      </c>
      <c r="F2" s="180" t="s">
        <v>133</v>
      </c>
      <c r="G2" s="180" t="s">
        <v>134</v>
      </c>
    </row>
    <row r="3" spans="1:8" ht="13.8">
      <c r="A3" s="179"/>
      <c r="B3" s="181">
        <v>1</v>
      </c>
      <c r="C3" s="181">
        <v>6</v>
      </c>
      <c r="D3" s="181">
        <v>7</v>
      </c>
      <c r="E3" s="181">
        <v>2</v>
      </c>
      <c r="F3" s="181">
        <v>6</v>
      </c>
      <c r="G3" s="182">
        <v>0</v>
      </c>
      <c r="H3">
        <f>SUM(B3:G3)</f>
        <v>22</v>
      </c>
    </row>
  </sheetData>
  <mergeCells count="1">
    <mergeCell ref="A2:A3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7"/>
  <sheetViews>
    <sheetView workbookViewId="0">
      <selection activeCell="I3" sqref="I3"/>
    </sheetView>
  </sheetViews>
  <sheetFormatPr defaultColWidth="8.6640625" defaultRowHeight="15"/>
  <cols>
    <col min="1" max="7" width="8.6640625" style="2"/>
    <col min="8" max="8" width="3.109375" style="1" customWidth="1"/>
    <col min="9" max="16384" width="8.6640625" style="2"/>
  </cols>
  <sheetData>
    <row r="1" spans="1:11">
      <c r="A1" s="173" t="s">
        <v>0</v>
      </c>
      <c r="B1" s="174" t="s">
        <v>24</v>
      </c>
      <c r="C1" s="172" t="s">
        <v>25</v>
      </c>
      <c r="D1" s="172" t="s">
        <v>2</v>
      </c>
      <c r="E1" s="172" t="s">
        <v>26</v>
      </c>
      <c r="F1" s="172" t="s">
        <v>27</v>
      </c>
      <c r="G1" s="172" t="s">
        <v>1</v>
      </c>
      <c r="I1" s="166" t="s">
        <v>106</v>
      </c>
      <c r="J1" s="167"/>
      <c r="K1" s="168"/>
    </row>
    <row r="2" spans="1:11" ht="15.6" thickBot="1">
      <c r="A2" s="173"/>
      <c r="B2" s="174"/>
      <c r="C2" s="172"/>
      <c r="D2" s="172"/>
      <c r="E2" s="172"/>
      <c r="F2" s="172"/>
      <c r="G2" s="172"/>
      <c r="I2" s="169"/>
      <c r="J2" s="170"/>
      <c r="K2" s="171"/>
    </row>
    <row r="3" spans="1:11">
      <c r="A3" s="3" t="s">
        <v>102</v>
      </c>
      <c r="B3" s="3">
        <f>COUNTIF(シート1!D11:AE11,"1")</f>
        <v>0</v>
      </c>
      <c r="C3" s="3">
        <f>COUNTIF(シート1!D11:AE11,"2")</f>
        <v>1</v>
      </c>
      <c r="D3" s="3">
        <f>COUNTIF(シート1!D11:AE11,"3")</f>
        <v>18</v>
      </c>
      <c r="E3" s="3">
        <f>COUNTIF(シート1!D11:AE11,"4")</f>
        <v>1</v>
      </c>
      <c r="F3" s="3">
        <f>COUNTIF(シート1!D11:AE11,"5")</f>
        <v>1</v>
      </c>
      <c r="G3" s="3">
        <f>COUNTIF(シート1!D11:AE11,"n")</f>
        <v>0</v>
      </c>
      <c r="H3" s="57">
        <f>SUM(B3:G3)</f>
        <v>21</v>
      </c>
      <c r="I3" s="59" t="s">
        <v>107</v>
      </c>
      <c r="J3" s="60"/>
      <c r="K3" s="61"/>
    </row>
    <row r="4" spans="1:11">
      <c r="A4" s="3" t="s">
        <v>103</v>
      </c>
      <c r="B4" s="3">
        <f>COUNTIF(シート1!D29:AE29,"1")</f>
        <v>0</v>
      </c>
      <c r="C4" s="3">
        <f>COUNTIF(シート1!D29:AE29,"2")</f>
        <v>0</v>
      </c>
      <c r="D4" s="3">
        <f>COUNTIF(シート1!D29:AE29,"3")</f>
        <v>22</v>
      </c>
      <c r="E4" s="3">
        <f>COUNTIF(シート1!D29:AE29,"4")</f>
        <v>0</v>
      </c>
      <c r="F4" s="3">
        <f>COUNTIF(シート1!D29:AE29,"5")</f>
        <v>0</v>
      </c>
      <c r="G4" s="3">
        <f>COUNTIF(シート1!D29:AE29,"n")</f>
        <v>0</v>
      </c>
      <c r="H4" s="57">
        <f t="shared" ref="H4:H6" si="0">SUM(B4:G4)</f>
        <v>22</v>
      </c>
      <c r="I4" s="62"/>
      <c r="J4" s="63"/>
      <c r="K4" s="64"/>
    </row>
    <row r="5" spans="1:11">
      <c r="A5" s="3" t="s">
        <v>104</v>
      </c>
      <c r="B5" s="3">
        <f>COUNTIF(シート1!D45:AE45,"1")</f>
        <v>0</v>
      </c>
      <c r="C5" s="3">
        <f>COUNTIF(シート1!D45:AE45,"2")</f>
        <v>1</v>
      </c>
      <c r="D5" s="3">
        <f>COUNTIF(シート1!D45:AE45,"3")</f>
        <v>21</v>
      </c>
      <c r="E5" s="3">
        <f>COUNTIF(シート1!D45:AE45,"4")</f>
        <v>0</v>
      </c>
      <c r="F5" s="3">
        <f>COUNTIF(シート1!D45:AE45,"5")</f>
        <v>0</v>
      </c>
      <c r="G5" s="3">
        <f>COUNTIF(シート1!D45:AE45,"n")</f>
        <v>0</v>
      </c>
      <c r="H5" s="57">
        <f t="shared" si="0"/>
        <v>22</v>
      </c>
      <c r="I5" s="62"/>
      <c r="J5" s="63"/>
      <c r="K5" s="64"/>
    </row>
    <row r="6" spans="1:11">
      <c r="A6" s="3" t="s">
        <v>105</v>
      </c>
      <c r="B6" s="3">
        <f>COUNTIF(シート1!D50:AE50,"1")</f>
        <v>0</v>
      </c>
      <c r="C6" s="3">
        <f>COUNTIF(シート1!D50:AE50,"2")</f>
        <v>3</v>
      </c>
      <c r="D6" s="3">
        <f>COUNTIF(シート1!D50:AE50,"3")</f>
        <v>18</v>
      </c>
      <c r="E6" s="3">
        <f>COUNTIF(シート1!D50:AE50,"4")</f>
        <v>0</v>
      </c>
      <c r="F6" s="3">
        <f>COUNTIF(シート1!D50:AE50,"5")</f>
        <v>1</v>
      </c>
      <c r="G6" s="3">
        <f>COUNTIF(シート1!D50:AE50,"n")</f>
        <v>0</v>
      </c>
      <c r="H6" s="57">
        <f t="shared" si="0"/>
        <v>22</v>
      </c>
      <c r="I6" s="62"/>
      <c r="J6" s="63"/>
      <c r="K6" s="64"/>
    </row>
    <row r="7" spans="1:11" ht="15.6" thickBot="1">
      <c r="A7" s="3" t="s">
        <v>124</v>
      </c>
      <c r="B7" s="3">
        <f>COUNTIF(シート1!D55:AE55,"1")</f>
        <v>0</v>
      </c>
      <c r="C7" s="3">
        <f>COUNTIF(シート1!D55:AE55,"2")</f>
        <v>0</v>
      </c>
      <c r="D7" s="3">
        <f>COUNTIF(シート1!D55:AE55,"3")</f>
        <v>19</v>
      </c>
      <c r="E7" s="3">
        <f>COUNTIF(シート1!D55:AE55,"4")</f>
        <v>0</v>
      </c>
      <c r="F7" s="3">
        <f>COUNTIF(シート1!D55:AE55,"5")</f>
        <v>1</v>
      </c>
      <c r="G7" s="3">
        <f>COUNTIF(シート1!D55:AE55,"n")</f>
        <v>0</v>
      </c>
      <c r="H7" s="57">
        <f t="shared" ref="H7" si="1">SUM(B7:G7)</f>
        <v>20</v>
      </c>
      <c r="I7" s="65"/>
      <c r="J7" s="66"/>
      <c r="K7" s="67"/>
    </row>
  </sheetData>
  <sheetProtection sheet="1" objects="1" scenarios="1" selectLockedCells="1"/>
  <mergeCells count="8">
    <mergeCell ref="I1:K2"/>
    <mergeCell ref="F1:F2"/>
    <mergeCell ref="G1:G2"/>
    <mergeCell ref="A1:A2"/>
    <mergeCell ref="B1:B2"/>
    <mergeCell ref="C1:C2"/>
    <mergeCell ref="D1:D2"/>
    <mergeCell ref="E1:E2"/>
  </mergeCells>
  <phoneticPr fontId="1"/>
  <pageMargins left="0.75" right="0.75" top="1" bottom="1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K10"/>
  <sheetViews>
    <sheetView workbookViewId="0">
      <selection activeCell="I6" sqref="I6"/>
    </sheetView>
  </sheetViews>
  <sheetFormatPr defaultColWidth="8.77734375" defaultRowHeight="15"/>
  <cols>
    <col min="1" max="1" width="20.6640625" style="2" customWidth="1"/>
    <col min="2" max="7" width="8.77734375" style="2"/>
    <col min="8" max="8" width="3.109375" style="1" customWidth="1"/>
    <col min="9" max="16384" width="8.77734375" style="2"/>
  </cols>
  <sheetData>
    <row r="1" spans="1:11">
      <c r="A1" s="175" t="s">
        <v>28</v>
      </c>
      <c r="B1" s="177" t="s">
        <v>29</v>
      </c>
      <c r="C1" s="177" t="s">
        <v>30</v>
      </c>
      <c r="D1" s="177" t="s">
        <v>7</v>
      </c>
      <c r="E1" s="177" t="s">
        <v>31</v>
      </c>
      <c r="F1" s="177" t="s">
        <v>32</v>
      </c>
      <c r="G1" s="177" t="s">
        <v>1</v>
      </c>
      <c r="I1" s="166" t="s">
        <v>106</v>
      </c>
      <c r="J1" s="167"/>
      <c r="K1" s="168"/>
    </row>
    <row r="2" spans="1:11" ht="15" customHeight="1" thickBot="1">
      <c r="A2" s="176"/>
      <c r="B2" s="178"/>
      <c r="C2" s="178"/>
      <c r="D2" s="178"/>
      <c r="E2" s="178"/>
      <c r="F2" s="178"/>
      <c r="G2" s="178"/>
      <c r="I2" s="169"/>
      <c r="J2" s="170"/>
      <c r="K2" s="171"/>
    </row>
    <row r="3" spans="1:11">
      <c r="A3" s="3" t="s">
        <v>108</v>
      </c>
      <c r="B3" s="3">
        <f>COUNTIF(シート1!D13:AE13,"1")</f>
        <v>0</v>
      </c>
      <c r="C3" s="3">
        <f>COUNTIF(シート1!D13:AE13,"2")</f>
        <v>0</v>
      </c>
      <c r="D3" s="3">
        <f>COUNTIF(シート1!D13:AE13,"3")</f>
        <v>1</v>
      </c>
      <c r="E3" s="3">
        <f>COUNTIF(シート1!D13:AE13,"4")</f>
        <v>12</v>
      </c>
      <c r="F3" s="3">
        <f>COUNTIF(シート1!D13:AE13,"5")</f>
        <v>8</v>
      </c>
      <c r="G3" s="3">
        <f>COUNTIF(シート1!D13:AE13,"n")</f>
        <v>0</v>
      </c>
      <c r="H3" s="57">
        <f>SUM(B3:G3)</f>
        <v>21</v>
      </c>
      <c r="I3" s="59" t="s">
        <v>107</v>
      </c>
      <c r="J3" s="60"/>
      <c r="K3" s="61"/>
    </row>
    <row r="4" spans="1:11">
      <c r="A4" s="3" t="s">
        <v>109</v>
      </c>
      <c r="B4" s="3">
        <f>COUNTIF(シート1!D22:AE22,"1")</f>
        <v>0</v>
      </c>
      <c r="C4" s="3">
        <f>COUNTIF(シート1!D22:AE22,"2")</f>
        <v>0</v>
      </c>
      <c r="D4" s="3">
        <f>COUNTIF(シート1!D22:AE22,"3")</f>
        <v>0</v>
      </c>
      <c r="E4" s="3">
        <f>COUNTIF(シート1!D22:AE22,"4")</f>
        <v>11</v>
      </c>
      <c r="F4" s="3">
        <f>COUNTIF(シート1!D22:AE22,"5")</f>
        <v>11</v>
      </c>
      <c r="G4" s="3">
        <f>COUNTIF(シート1!D22:AE22,"n")</f>
        <v>0</v>
      </c>
      <c r="H4" s="57">
        <f t="shared" ref="H4:H10" si="0">SUM(B4:G4)</f>
        <v>22</v>
      </c>
      <c r="I4" s="62"/>
      <c r="J4" s="63"/>
      <c r="K4" s="64"/>
    </row>
    <row r="5" spans="1:11">
      <c r="A5" s="3" t="s">
        <v>103</v>
      </c>
      <c r="B5" s="3">
        <f>COUNTIF(シート1!D31:AE31,"1")</f>
        <v>0</v>
      </c>
      <c r="C5" s="3">
        <f>COUNTIF(シート1!D31:AE31,"2")</f>
        <v>0</v>
      </c>
      <c r="D5" s="3">
        <f>COUNTIF(シート1!D31:AE31,"3")</f>
        <v>2</v>
      </c>
      <c r="E5" s="3">
        <f>COUNTIF(シート1!D31:AE31,"4")</f>
        <v>9</v>
      </c>
      <c r="F5" s="3">
        <f>COUNTIF(シート1!D31:AE31,"5")</f>
        <v>10</v>
      </c>
      <c r="G5" s="3">
        <f>COUNTIF(シート1!D31:AE31,"n")</f>
        <v>0</v>
      </c>
      <c r="H5" s="57">
        <f t="shared" si="0"/>
        <v>21</v>
      </c>
      <c r="I5" s="62"/>
      <c r="J5" s="63"/>
      <c r="K5" s="64"/>
    </row>
    <row r="6" spans="1:11">
      <c r="A6" s="3" t="s">
        <v>110</v>
      </c>
      <c r="B6" s="3">
        <f>COUNTIF(シート1!D42:AE42,"1")</f>
        <v>0</v>
      </c>
      <c r="C6" s="3">
        <f>COUNTIF(シート1!D42:AE42,"2")</f>
        <v>0</v>
      </c>
      <c r="D6" s="3">
        <f>COUNTIF(シート1!D42:AE42,"3")</f>
        <v>0</v>
      </c>
      <c r="E6" s="3">
        <f>COUNTIF(シート1!D42:AE42,"4")</f>
        <v>13</v>
      </c>
      <c r="F6" s="3">
        <f>COUNTIF(シート1!D42:AE42,"5")</f>
        <v>9</v>
      </c>
      <c r="G6" s="3">
        <f>COUNTIF(シート1!D42:AE42,"n")</f>
        <v>0</v>
      </c>
      <c r="H6" s="57">
        <f t="shared" si="0"/>
        <v>22</v>
      </c>
      <c r="I6" s="62"/>
      <c r="J6" s="63"/>
      <c r="K6" s="64"/>
    </row>
    <row r="7" spans="1:11">
      <c r="A7" s="3" t="s">
        <v>111</v>
      </c>
      <c r="B7" s="3">
        <f>COUNTIF(シート1!D47:AE47,"1")</f>
        <v>0</v>
      </c>
      <c r="C7" s="3">
        <f>COUNTIF(シート1!D47:AE47,"2")</f>
        <v>0</v>
      </c>
      <c r="D7" s="3">
        <f>COUNTIF(シート1!D47:AE47,"3")</f>
        <v>1</v>
      </c>
      <c r="E7" s="3">
        <f>COUNTIF(シート1!D47:AE47,"4")</f>
        <v>14</v>
      </c>
      <c r="F7" s="3">
        <f>COUNTIF(シート1!D47:AE47,"5")</f>
        <v>7</v>
      </c>
      <c r="G7" s="3">
        <f>COUNTIF(シート1!D47:AE47,"n")</f>
        <v>0</v>
      </c>
      <c r="H7" s="57">
        <f t="shared" si="0"/>
        <v>22</v>
      </c>
      <c r="I7" s="62"/>
      <c r="J7" s="63"/>
      <c r="K7" s="64"/>
    </row>
    <row r="8" spans="1:11">
      <c r="A8" s="3" t="s">
        <v>112</v>
      </c>
      <c r="B8" s="3">
        <f>COUNTIF(シート1!D52:AE52,"1")</f>
        <v>0</v>
      </c>
      <c r="C8" s="3">
        <f>COUNTIF(シート1!D52:AE52,"2")</f>
        <v>0</v>
      </c>
      <c r="D8" s="3">
        <f>COUNTIF(シート1!D52:AE52,"3")</f>
        <v>4</v>
      </c>
      <c r="E8" s="3">
        <f>COUNTIF(シート1!D52:AE52,"4")</f>
        <v>13</v>
      </c>
      <c r="F8" s="3">
        <f>COUNTIF(シート1!D52:AE52,"5")</f>
        <v>5</v>
      </c>
      <c r="G8" s="3">
        <f>COUNTIF(シート1!D52:AE52,"n")</f>
        <v>0</v>
      </c>
      <c r="H8" s="57">
        <f t="shared" si="0"/>
        <v>22</v>
      </c>
      <c r="I8" s="62"/>
      <c r="J8" s="63"/>
      <c r="K8" s="64"/>
    </row>
    <row r="9" spans="1:11">
      <c r="A9" s="3" t="s">
        <v>124</v>
      </c>
      <c r="B9" s="3">
        <f>COUNTIF(シート1!D57:AE57,"1")</f>
        <v>0</v>
      </c>
      <c r="C9" s="3">
        <f>COUNTIF(シート1!D57:AE57,"2")</f>
        <v>0</v>
      </c>
      <c r="D9" s="3">
        <f>COUNTIF(シート1!D57:AE57,"3")</f>
        <v>2</v>
      </c>
      <c r="E9" s="3">
        <f>COUNTIF(シート1!D57:AE57,"4")</f>
        <v>8</v>
      </c>
      <c r="F9" s="3">
        <f>COUNTIF(シート1!D57:AE57,"5")</f>
        <v>10</v>
      </c>
      <c r="G9" s="3">
        <f>COUNTIF(シート1!D57:AE57,"n")</f>
        <v>0</v>
      </c>
      <c r="H9" s="57">
        <f t="shared" si="0"/>
        <v>20</v>
      </c>
      <c r="I9" s="62"/>
      <c r="J9" s="63"/>
      <c r="K9" s="64"/>
    </row>
    <row r="10" spans="1:11" ht="15.6" thickBot="1">
      <c r="A10" s="3" t="s">
        <v>113</v>
      </c>
      <c r="B10" s="3">
        <f>COUNTIF(シート1!D62:AE62,"1")</f>
        <v>0</v>
      </c>
      <c r="C10" s="3">
        <f>COUNTIF(シート1!D62:AE62,"2")</f>
        <v>0</v>
      </c>
      <c r="D10" s="3">
        <f>COUNTIF(シート1!D62:AE62,"3")</f>
        <v>1</v>
      </c>
      <c r="E10" s="3">
        <f>COUNTIF(シート1!D62:AE62,"4")</f>
        <v>8</v>
      </c>
      <c r="F10" s="3">
        <f>COUNTIF(シート1!D62:AE62,"5")</f>
        <v>13</v>
      </c>
      <c r="G10" s="3">
        <f>COUNTIF(シート1!D62:AE62,"n")</f>
        <v>0</v>
      </c>
      <c r="H10" s="57">
        <f t="shared" si="0"/>
        <v>22</v>
      </c>
      <c r="I10" s="65"/>
      <c r="J10" s="66"/>
      <c r="K10" s="67"/>
    </row>
  </sheetData>
  <sheetProtection sheet="1" objects="1" scenarios="1" selectLockedCells="1"/>
  <mergeCells count="8">
    <mergeCell ref="I1:K2"/>
    <mergeCell ref="A1:A2"/>
    <mergeCell ref="G1:G2"/>
    <mergeCell ref="B1:B2"/>
    <mergeCell ref="C1:C2"/>
    <mergeCell ref="D1:D2"/>
    <mergeCell ref="E1:E2"/>
    <mergeCell ref="F1:F2"/>
  </mergeCells>
  <phoneticPr fontId="1"/>
  <pageMargins left="0.75" right="0.75" top="1" bottom="1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5"/>
  <sheetViews>
    <sheetView workbookViewId="0">
      <selection activeCell="I4" sqref="I4"/>
    </sheetView>
  </sheetViews>
  <sheetFormatPr defaultColWidth="8.77734375" defaultRowHeight="15"/>
  <cols>
    <col min="1" max="1" width="20.6640625" style="2" customWidth="1"/>
    <col min="2" max="7" width="8.77734375" style="2"/>
    <col min="8" max="8" width="3.109375" style="1" customWidth="1"/>
    <col min="9" max="16384" width="8.77734375" style="2"/>
  </cols>
  <sheetData>
    <row r="1" spans="1:11" ht="15" customHeight="1">
      <c r="A1" s="173" t="s">
        <v>55</v>
      </c>
      <c r="B1" s="172" t="s">
        <v>3</v>
      </c>
      <c r="C1" s="172" t="s">
        <v>4</v>
      </c>
      <c r="D1" s="172" t="s">
        <v>2</v>
      </c>
      <c r="E1" s="172" t="s">
        <v>5</v>
      </c>
      <c r="F1" s="172" t="s">
        <v>6</v>
      </c>
      <c r="G1" s="172" t="s">
        <v>1</v>
      </c>
      <c r="I1" s="166" t="s">
        <v>106</v>
      </c>
      <c r="J1" s="167"/>
      <c r="K1" s="168"/>
    </row>
    <row r="2" spans="1:11" ht="15.6" thickBot="1">
      <c r="A2" s="173"/>
      <c r="B2" s="172"/>
      <c r="C2" s="172"/>
      <c r="D2" s="172"/>
      <c r="E2" s="172"/>
      <c r="F2" s="172"/>
      <c r="G2" s="172"/>
      <c r="I2" s="169"/>
      <c r="J2" s="170"/>
      <c r="K2" s="171"/>
    </row>
    <row r="3" spans="1:11">
      <c r="A3" s="3" t="s">
        <v>109</v>
      </c>
      <c r="B3" s="3">
        <f>COUNTIF(シート1!D16:AE16,"1")</f>
        <v>0</v>
      </c>
      <c r="C3" s="3">
        <f>COUNTIF(シート1!D16:AE16,"2")</f>
        <v>0</v>
      </c>
      <c r="D3" s="3">
        <f>COUNTIF(シート1!D16:AE16,"3")</f>
        <v>21</v>
      </c>
      <c r="E3" s="3">
        <f>COUNTIF(シート1!D16:AE16,"4")</f>
        <v>0</v>
      </c>
      <c r="F3" s="3">
        <f>COUNTIF(シート1!D16:AE16,"5")</f>
        <v>1</v>
      </c>
      <c r="G3" s="3">
        <f>COUNTIF(シート1!D16:AE16,"n")</f>
        <v>0</v>
      </c>
      <c r="H3" s="57">
        <f>SUM(B3:G3)</f>
        <v>22</v>
      </c>
      <c r="I3" s="59" t="s">
        <v>107</v>
      </c>
      <c r="J3" s="60"/>
      <c r="K3" s="61"/>
    </row>
    <row r="4" spans="1:11">
      <c r="A4" s="3" t="s">
        <v>110</v>
      </c>
      <c r="B4" s="3">
        <f>COUNTIF(シート1!D40:AE40,"1")</f>
        <v>0</v>
      </c>
      <c r="C4" s="3">
        <f>COUNTIF(シート1!D40:AE40,"2")</f>
        <v>0</v>
      </c>
      <c r="D4" s="3">
        <f>COUNTIF(シート1!D40:AE40,"3")</f>
        <v>19</v>
      </c>
      <c r="E4" s="3">
        <f>COUNTIF(シート1!D40:AE40,"4")</f>
        <v>1</v>
      </c>
      <c r="F4" s="3">
        <f>COUNTIF(シート1!D40:AE40,"5")</f>
        <v>2</v>
      </c>
      <c r="G4" s="3">
        <f>COUNTIF(シート1!D40:AE40,"n")</f>
        <v>0</v>
      </c>
      <c r="H4" s="57">
        <f>SUM(B4:G4)</f>
        <v>22</v>
      </c>
      <c r="I4" s="62"/>
      <c r="J4" s="63"/>
      <c r="K4" s="64"/>
    </row>
    <row r="5" spans="1:11" ht="15.6" thickBot="1">
      <c r="A5" s="3" t="s">
        <v>113</v>
      </c>
      <c r="B5" s="3">
        <f>COUNTIF(シート1!D60:AE60,"1")</f>
        <v>0</v>
      </c>
      <c r="C5" s="3">
        <f>COUNTIF(シート1!D60:AE60,"2")</f>
        <v>0</v>
      </c>
      <c r="D5" s="3">
        <f>COUNTIF(シート1!D60:AE60,"3")</f>
        <v>21</v>
      </c>
      <c r="E5" s="3">
        <f>COUNTIF(シート1!D60:AE60,"4")</f>
        <v>1</v>
      </c>
      <c r="F5" s="3">
        <f>COUNTIF(シート1!D60:AE60,"5")</f>
        <v>0</v>
      </c>
      <c r="G5" s="3">
        <f>COUNTIF(シート1!D60:AE60,"n")</f>
        <v>0</v>
      </c>
      <c r="H5" s="57">
        <f>SUM(B5:G5)</f>
        <v>22</v>
      </c>
      <c r="I5" s="65"/>
      <c r="J5" s="66"/>
      <c r="K5" s="67"/>
    </row>
  </sheetData>
  <sheetProtection sheet="1" objects="1" scenarios="1" selectLockedCells="1"/>
  <mergeCells count="8">
    <mergeCell ref="I1:K2"/>
    <mergeCell ref="G1:G2"/>
    <mergeCell ref="A1:A2"/>
    <mergeCell ref="B1:B2"/>
    <mergeCell ref="C1:C2"/>
    <mergeCell ref="D1:D2"/>
    <mergeCell ref="E1:E2"/>
    <mergeCell ref="F1:F2"/>
  </mergeCells>
  <phoneticPr fontId="1"/>
  <pageMargins left="0.75" right="0.75" top="1" bottom="1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K4"/>
  <sheetViews>
    <sheetView workbookViewId="0">
      <selection activeCell="I3" sqref="I3"/>
    </sheetView>
  </sheetViews>
  <sheetFormatPr defaultColWidth="8.77734375" defaultRowHeight="15"/>
  <cols>
    <col min="1" max="1" width="20.6640625" style="2" customWidth="1"/>
    <col min="2" max="7" width="8.77734375" style="2"/>
    <col min="8" max="8" width="3.109375" style="1" customWidth="1"/>
    <col min="9" max="16384" width="8.77734375" style="2"/>
  </cols>
  <sheetData>
    <row r="1" spans="1:11">
      <c r="A1" s="173" t="s">
        <v>59</v>
      </c>
      <c r="B1" s="172" t="s">
        <v>8</v>
      </c>
      <c r="C1" s="172" t="s">
        <v>9</v>
      </c>
      <c r="D1" s="172" t="s">
        <v>60</v>
      </c>
      <c r="E1" s="172" t="s">
        <v>10</v>
      </c>
      <c r="F1" s="172" t="s">
        <v>11</v>
      </c>
      <c r="G1" s="172" t="s">
        <v>1</v>
      </c>
      <c r="I1" s="166" t="s">
        <v>106</v>
      </c>
      <c r="J1" s="167"/>
      <c r="K1" s="168"/>
    </row>
    <row r="2" spans="1:11" ht="15.6" thickBot="1">
      <c r="A2" s="173"/>
      <c r="B2" s="172"/>
      <c r="C2" s="172"/>
      <c r="D2" s="172"/>
      <c r="E2" s="172"/>
      <c r="F2" s="172"/>
      <c r="G2" s="172"/>
      <c r="I2" s="169"/>
      <c r="J2" s="170"/>
      <c r="K2" s="171"/>
    </row>
    <row r="3" spans="1:11">
      <c r="A3" s="3" t="s">
        <v>109</v>
      </c>
      <c r="B3" s="3">
        <f>COUNTIF(シート1!D18:AE18,"1")</f>
        <v>0</v>
      </c>
      <c r="C3" s="3">
        <f>COUNTIF(シート1!D18:AE18,"2")</f>
        <v>0</v>
      </c>
      <c r="D3" s="3">
        <f>COUNTIF(シート1!D18:AE18,"3")</f>
        <v>2</v>
      </c>
      <c r="E3" s="3">
        <f>COUNTIF(シート1!D18:AE18,"4")</f>
        <v>15</v>
      </c>
      <c r="F3" s="3">
        <f>COUNTIF(シート1!D18:AE18,"5")</f>
        <v>5</v>
      </c>
      <c r="G3" s="3">
        <f>COUNTIF(シート1!D18:AE18,"n")</f>
        <v>0</v>
      </c>
      <c r="H3" s="5">
        <f>SUM(B3:G3)</f>
        <v>22</v>
      </c>
      <c r="I3" s="59" t="s">
        <v>107</v>
      </c>
      <c r="J3" s="60"/>
      <c r="K3" s="61"/>
    </row>
    <row r="4" spans="1:11" ht="15.6" thickBot="1">
      <c r="A4" s="3" t="s">
        <v>120</v>
      </c>
      <c r="B4" s="3">
        <f>COUNTIF(シート1!D20:AE20,"1")</f>
        <v>0</v>
      </c>
      <c r="C4" s="3">
        <f>COUNTIF(シート1!D20:AE20,"2")</f>
        <v>0</v>
      </c>
      <c r="D4" s="3">
        <f>COUNTIF(シート1!D20:AE20,"3")</f>
        <v>0</v>
      </c>
      <c r="E4" s="3">
        <f>COUNTIF(シート1!D20:AE20,"4")</f>
        <v>11</v>
      </c>
      <c r="F4" s="3">
        <f>COUNTIF(シート1!D20:AE20,"5")</f>
        <v>11</v>
      </c>
      <c r="G4" s="3">
        <f>COUNTIF(シート1!D20:AE20,"n")</f>
        <v>0</v>
      </c>
      <c r="H4" s="5"/>
      <c r="I4" s="65"/>
      <c r="J4" s="66"/>
      <c r="K4" s="67"/>
    </row>
  </sheetData>
  <sheetProtection sheet="1" objects="1" scenarios="1" selectLockedCells="1"/>
  <mergeCells count="8">
    <mergeCell ref="I1:K2"/>
    <mergeCell ref="G1:G2"/>
    <mergeCell ref="A1:A2"/>
    <mergeCell ref="B1:B2"/>
    <mergeCell ref="C1:C2"/>
    <mergeCell ref="D1:D2"/>
    <mergeCell ref="E1:E2"/>
    <mergeCell ref="F1:F2"/>
  </mergeCells>
  <phoneticPr fontId="1"/>
  <pageMargins left="0.75" right="0.75" top="1" bottom="1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K4"/>
  <sheetViews>
    <sheetView workbookViewId="0">
      <selection activeCell="K4" sqref="K4"/>
    </sheetView>
  </sheetViews>
  <sheetFormatPr defaultColWidth="8.77734375" defaultRowHeight="15"/>
  <cols>
    <col min="1" max="1" width="18" style="2" customWidth="1"/>
    <col min="2" max="7" width="8.77734375" style="2"/>
    <col min="8" max="8" width="3.109375" style="2" customWidth="1"/>
    <col min="9" max="16384" width="8.77734375" style="2"/>
  </cols>
  <sheetData>
    <row r="1" spans="1:11">
      <c r="A1" s="173" t="s">
        <v>114</v>
      </c>
      <c r="B1" s="172" t="s">
        <v>33</v>
      </c>
      <c r="C1" s="172" t="s">
        <v>12</v>
      </c>
      <c r="D1" s="172" t="s">
        <v>60</v>
      </c>
      <c r="E1" s="172" t="s">
        <v>13</v>
      </c>
      <c r="F1" s="172" t="s">
        <v>14</v>
      </c>
      <c r="G1" s="172" t="s">
        <v>1</v>
      </c>
      <c r="I1" s="166" t="s">
        <v>106</v>
      </c>
      <c r="J1" s="167"/>
      <c r="K1" s="168"/>
    </row>
    <row r="2" spans="1:11" ht="15.6" thickBot="1">
      <c r="A2" s="173"/>
      <c r="B2" s="172"/>
      <c r="C2" s="172"/>
      <c r="D2" s="172"/>
      <c r="E2" s="172"/>
      <c r="F2" s="172"/>
      <c r="G2" s="172"/>
      <c r="H2" s="58"/>
      <c r="I2" s="169"/>
      <c r="J2" s="170"/>
      <c r="K2" s="171"/>
    </row>
    <row r="3" spans="1:11">
      <c r="A3" s="70" t="s">
        <v>109</v>
      </c>
      <c r="B3" s="3">
        <f>COUNTIF(シート1!D26:AE26,"1")</f>
        <v>0</v>
      </c>
      <c r="C3" s="3">
        <f>COUNTIF(シート1!D26:AE26,"2")</f>
        <v>0</v>
      </c>
      <c r="D3" s="3">
        <f>COUNTIF(シート1!D26:AE26,"3")</f>
        <v>0</v>
      </c>
      <c r="E3" s="3">
        <f>COUNTIF(シート1!D26:AE26,"4")</f>
        <v>11</v>
      </c>
      <c r="F3" s="3">
        <f>COUNTIF(シート1!D26:AE26,"5")</f>
        <v>11</v>
      </c>
      <c r="G3" s="3">
        <f>COUNTIF(シート1!D26:AE26,"n")</f>
        <v>0</v>
      </c>
      <c r="H3" s="69">
        <f>SUM(B3:G3)</f>
        <v>22</v>
      </c>
      <c r="I3" s="59" t="s">
        <v>107</v>
      </c>
      <c r="J3" s="60"/>
      <c r="K3" s="61"/>
    </row>
    <row r="4" spans="1:11" ht="15.6" thickBot="1">
      <c r="A4" s="70" t="s">
        <v>113</v>
      </c>
      <c r="B4" s="3">
        <f>COUNTIF(シート1!D64:AE64,"1")</f>
        <v>0</v>
      </c>
      <c r="C4" s="3">
        <f>COUNTIF(シート1!D64:AE64,"2")</f>
        <v>0</v>
      </c>
      <c r="D4" s="3">
        <f>COUNTIF(シート1!D64:AE64,"3")</f>
        <v>0</v>
      </c>
      <c r="E4" s="3">
        <f>COUNTIF(シート1!D64:AE64,"4")</f>
        <v>11</v>
      </c>
      <c r="F4" s="3">
        <f>COUNTIF(シート1!D64:AE64,"5")</f>
        <v>11</v>
      </c>
      <c r="G4" s="3">
        <f>COUNTIF(シート1!D64:AE64,"n")</f>
        <v>0</v>
      </c>
      <c r="H4" s="69">
        <f t="shared" ref="H4" si="0">SUM(B4:G4)</f>
        <v>22</v>
      </c>
      <c r="I4" s="65"/>
      <c r="J4" s="66"/>
      <c r="K4" s="67"/>
    </row>
  </sheetData>
  <sheetProtection sheet="1" objects="1" scenarios="1" selectLockedCells="1"/>
  <mergeCells count="8">
    <mergeCell ref="I1:K2"/>
    <mergeCell ref="A1:A2"/>
    <mergeCell ref="B1:B2"/>
    <mergeCell ref="C1:C2"/>
    <mergeCell ref="D1:D2"/>
    <mergeCell ref="E1:E2"/>
    <mergeCell ref="F1:F2"/>
    <mergeCell ref="G1:G2"/>
  </mergeCells>
  <phoneticPr fontId="1"/>
  <pageMargins left="0.75" right="0.75" top="1" bottom="1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7" workbookViewId="0">
      <selection activeCell="I3" sqref="I3"/>
    </sheetView>
  </sheetViews>
  <sheetFormatPr defaultColWidth="8.77734375" defaultRowHeight="17.399999999999999"/>
  <cols>
    <col min="1" max="1" width="26.77734375" style="68" customWidth="1"/>
    <col min="2" max="7" width="8.77734375" style="68"/>
    <col min="8" max="8" width="3.109375" style="68" customWidth="1"/>
    <col min="9" max="16384" width="8.77734375" style="68"/>
  </cols>
  <sheetData>
    <row r="1" spans="1:11" ht="13.5" customHeight="1">
      <c r="I1" s="166" t="s">
        <v>106</v>
      </c>
      <c r="J1" s="167"/>
      <c r="K1" s="168"/>
    </row>
    <row r="2" spans="1:11" ht="27" thickBot="1">
      <c r="A2" s="84" t="s">
        <v>115</v>
      </c>
      <c r="B2" s="74" t="s">
        <v>15</v>
      </c>
      <c r="C2" s="74" t="s">
        <v>9</v>
      </c>
      <c r="D2" s="74" t="s">
        <v>16</v>
      </c>
      <c r="E2" s="74" t="s">
        <v>17</v>
      </c>
      <c r="F2" s="74" t="s">
        <v>11</v>
      </c>
      <c r="G2" s="75" t="s">
        <v>1</v>
      </c>
      <c r="H2" s="2"/>
      <c r="I2" s="169"/>
      <c r="J2" s="170"/>
      <c r="K2" s="171"/>
    </row>
    <row r="3" spans="1:11" ht="15" customHeight="1">
      <c r="A3" s="3" t="s">
        <v>116</v>
      </c>
      <c r="B3" s="3">
        <f>COUNTIF(シート1!D66:AE66,"1")</f>
        <v>0</v>
      </c>
      <c r="C3" s="3">
        <f>COUNTIF(シート1!D66:AE66,"2")</f>
        <v>0</v>
      </c>
      <c r="D3" s="3">
        <f>COUNTIF(シート1!D66:AE66,"3")</f>
        <v>0</v>
      </c>
      <c r="E3" s="3">
        <f>COUNTIF(シート1!D66:AE66,"4")</f>
        <v>10</v>
      </c>
      <c r="F3" s="3">
        <f>COUNTIF(シート1!D66:AE66,"5")</f>
        <v>12</v>
      </c>
      <c r="G3" s="3">
        <f>COUNTIF(シート1!D66:AE66,"n")</f>
        <v>0</v>
      </c>
      <c r="H3" s="69">
        <f t="shared" ref="H3:H6" si="0">SUM(B3:G3)</f>
        <v>22</v>
      </c>
      <c r="I3" s="59" t="s">
        <v>107</v>
      </c>
      <c r="J3" s="76"/>
      <c r="K3" s="77"/>
    </row>
    <row r="4" spans="1:11" ht="15" customHeight="1">
      <c r="A4" s="3" t="s">
        <v>117</v>
      </c>
      <c r="B4" s="3">
        <f>COUNTIF(シート1!D68:AE68,"1")</f>
        <v>0</v>
      </c>
      <c r="C4" s="3">
        <f>COUNTIF(シート1!D68:AE68,"2")</f>
        <v>0</v>
      </c>
      <c r="D4" s="3">
        <f>COUNTIF(シート1!D68:AE68,"3")</f>
        <v>0</v>
      </c>
      <c r="E4" s="3">
        <f>COUNTIF(シート1!D68:AE68,"4")</f>
        <v>8</v>
      </c>
      <c r="F4" s="3">
        <f>COUNTIF(シート1!D68:AE68,"5")</f>
        <v>14</v>
      </c>
      <c r="G4" s="3">
        <f>COUNTIF(シート1!D68:AE68,"n")</f>
        <v>0</v>
      </c>
      <c r="H4" s="69">
        <f>SUM(B4:G4)</f>
        <v>22</v>
      </c>
      <c r="I4" s="78"/>
      <c r="J4" s="79"/>
      <c r="K4" s="80"/>
    </row>
    <row r="5" spans="1:11" ht="15" customHeight="1">
      <c r="A5" s="3" t="s">
        <v>118</v>
      </c>
      <c r="B5" s="3">
        <f>COUNTIF(シート1!D70:AE70,"1")</f>
        <v>0</v>
      </c>
      <c r="C5" s="3">
        <f>COUNTIF(シート1!D70:AE70,"2")</f>
        <v>0</v>
      </c>
      <c r="D5" s="3">
        <f>COUNTIF(シート1!D70:AE70,"3")</f>
        <v>0</v>
      </c>
      <c r="E5" s="3">
        <f>COUNTIF(シート1!D70:AE70,"4")</f>
        <v>5</v>
      </c>
      <c r="F5" s="3">
        <f>COUNTIF(シート1!D70:AE70,"5")</f>
        <v>17</v>
      </c>
      <c r="G5" s="3">
        <f>COUNTIF(シート1!D70:AE70,"n")</f>
        <v>0</v>
      </c>
      <c r="H5" s="69">
        <f t="shared" si="0"/>
        <v>22</v>
      </c>
      <c r="I5" s="78"/>
      <c r="J5" s="79"/>
      <c r="K5" s="80"/>
    </row>
    <row r="6" spans="1:11" ht="15" customHeight="1" thickBot="1">
      <c r="A6" s="3" t="s">
        <v>119</v>
      </c>
      <c r="B6" s="3">
        <f>COUNTIF(シート1!D72:AE72,"1")</f>
        <v>0</v>
      </c>
      <c r="C6" s="3">
        <f>COUNTIF(シート1!D72:AE72,"2")</f>
        <v>0</v>
      </c>
      <c r="D6" s="3">
        <f>COUNTIF(シート1!D72:AE72,"3")</f>
        <v>0</v>
      </c>
      <c r="E6" s="3">
        <f>COUNTIF(シート1!D72:AE72,"4")</f>
        <v>8</v>
      </c>
      <c r="F6" s="3">
        <f>COUNTIF(シート1!D72:AE72,"5")</f>
        <v>12</v>
      </c>
      <c r="G6" s="3">
        <f>COUNTIF(シート1!D72:AE72,"n")</f>
        <v>0</v>
      </c>
      <c r="H6" s="69">
        <f t="shared" si="0"/>
        <v>20</v>
      </c>
      <c r="I6" s="81"/>
      <c r="J6" s="82"/>
      <c r="K6" s="83"/>
    </row>
    <row r="7" spans="1:11" ht="12.75" customHeight="1"/>
    <row r="9" spans="1:11">
      <c r="I9" s="6"/>
    </row>
    <row r="10" spans="1:11">
      <c r="I10" s="6"/>
    </row>
    <row r="11" spans="1:11">
      <c r="I11" s="6"/>
    </row>
    <row r="12" spans="1:11">
      <c r="I12" s="6"/>
    </row>
  </sheetData>
  <sheetProtection sheet="1" objects="1" scenarios="1" selectLockedCells="1"/>
  <mergeCells count="1">
    <mergeCell ref="I1:K2"/>
  </mergeCells>
  <phoneticPr fontId="19"/>
  <pageMargins left="0.75" right="0.75" top="1" bottom="1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J5"/>
  <sheetViews>
    <sheetView workbookViewId="0">
      <selection activeCell="A3" sqref="A3"/>
    </sheetView>
  </sheetViews>
  <sheetFormatPr defaultColWidth="8.77734375" defaultRowHeight="15"/>
  <cols>
    <col min="1" max="6" width="8.77734375" style="2"/>
    <col min="7" max="7" width="3.109375" style="2" customWidth="1"/>
    <col min="8" max="16384" width="8.77734375" style="2"/>
  </cols>
  <sheetData>
    <row r="1" spans="1:10">
      <c r="A1" s="2" t="s">
        <v>18</v>
      </c>
      <c r="H1" s="166" t="s">
        <v>106</v>
      </c>
      <c r="I1" s="167"/>
      <c r="J1" s="168"/>
    </row>
    <row r="2" spans="1:10" ht="15.6" thickBot="1">
      <c r="A2" s="85" t="s">
        <v>19</v>
      </c>
      <c r="B2" s="85" t="s">
        <v>20</v>
      </c>
      <c r="C2" s="85" t="s">
        <v>21</v>
      </c>
      <c r="D2" s="85" t="s">
        <v>22</v>
      </c>
      <c r="E2" s="85" t="s">
        <v>23</v>
      </c>
      <c r="F2" s="85" t="s">
        <v>1</v>
      </c>
      <c r="H2" s="169"/>
      <c r="I2" s="170"/>
      <c r="J2" s="171"/>
    </row>
    <row r="3" spans="1:10" ht="15.6" thickBot="1">
      <c r="A3" s="86">
        <v>1</v>
      </c>
      <c r="B3" s="87">
        <v>12</v>
      </c>
      <c r="C3" s="87">
        <v>4</v>
      </c>
      <c r="D3" s="87">
        <v>3</v>
      </c>
      <c r="E3" s="87">
        <v>3</v>
      </c>
      <c r="F3" s="88">
        <v>0</v>
      </c>
      <c r="G3" s="69">
        <f>SUM(A3:F3)</f>
        <v>23</v>
      </c>
      <c r="H3" s="59" t="s">
        <v>107</v>
      </c>
      <c r="I3" s="60"/>
      <c r="J3" s="61"/>
    </row>
    <row r="4" spans="1:10">
      <c r="H4" s="62"/>
      <c r="I4" s="63"/>
      <c r="J4" s="64"/>
    </row>
    <row r="5" spans="1:10" ht="15.6" thickBot="1">
      <c r="H5" s="65"/>
      <c r="I5" s="66"/>
      <c r="J5" s="67"/>
    </row>
  </sheetData>
  <sheetProtection sheet="1" objects="1" scenarios="1" selectLockedCells="1"/>
  <mergeCells count="1">
    <mergeCell ref="H1:J2"/>
  </mergeCells>
  <phoneticPr fontId="1"/>
  <pageMargins left="0.75" right="0.75" top="1" bottom="1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G3" sqref="G3"/>
    </sheetView>
  </sheetViews>
  <sheetFormatPr defaultColWidth="8.77734375" defaultRowHeight="15"/>
  <cols>
    <col min="1" max="1" width="3.6640625" style="2" customWidth="1"/>
    <col min="2" max="7" width="8.77734375" style="2"/>
    <col min="8" max="8" width="3.109375" style="2" customWidth="1"/>
    <col min="9" max="16384" width="8.77734375" style="2"/>
  </cols>
  <sheetData>
    <row r="1" spans="2:11">
      <c r="B1" s="2" t="s">
        <v>39</v>
      </c>
      <c r="I1" s="166" t="s">
        <v>106</v>
      </c>
      <c r="J1" s="167"/>
      <c r="K1" s="168"/>
    </row>
    <row r="2" spans="2:11" ht="15.6" thickBot="1">
      <c r="B2" s="85" t="s">
        <v>34</v>
      </c>
      <c r="C2" s="85" t="s">
        <v>35</v>
      </c>
      <c r="D2" s="85" t="s">
        <v>36</v>
      </c>
      <c r="E2" s="85" t="s">
        <v>37</v>
      </c>
      <c r="F2" s="85" t="s">
        <v>38</v>
      </c>
      <c r="G2" s="85" t="s">
        <v>1</v>
      </c>
      <c r="I2" s="169"/>
      <c r="J2" s="170"/>
      <c r="K2" s="171"/>
    </row>
    <row r="3" spans="2:11" ht="15.6" thickBot="1">
      <c r="B3" s="86">
        <v>22</v>
      </c>
      <c r="C3" s="87">
        <v>0</v>
      </c>
      <c r="D3" s="87">
        <v>0</v>
      </c>
      <c r="E3" s="87">
        <v>0</v>
      </c>
      <c r="F3" s="87">
        <v>0</v>
      </c>
      <c r="G3" s="88">
        <v>0</v>
      </c>
      <c r="H3" s="69">
        <f>SUM(B3:G3)</f>
        <v>22</v>
      </c>
      <c r="I3" s="71" t="s">
        <v>107</v>
      </c>
      <c r="J3" s="72"/>
      <c r="K3" s="73"/>
    </row>
    <row r="4" spans="2:11" ht="15.6" thickBot="1"/>
    <row r="5" spans="2:11">
      <c r="I5" s="59" t="s">
        <v>40</v>
      </c>
      <c r="J5" s="60"/>
      <c r="K5" s="61"/>
    </row>
    <row r="6" spans="2:11">
      <c r="I6" s="90"/>
      <c r="J6" s="63"/>
      <c r="K6" s="64"/>
    </row>
    <row r="7" spans="2:11">
      <c r="I7" s="90"/>
      <c r="J7" s="63"/>
      <c r="K7" s="64"/>
    </row>
    <row r="8" spans="2:11">
      <c r="I8" s="90"/>
      <c r="J8" s="63"/>
      <c r="K8" s="64"/>
    </row>
    <row r="9" spans="2:11">
      <c r="I9" s="90"/>
      <c r="J9" s="63"/>
      <c r="K9" s="64"/>
    </row>
    <row r="10" spans="2:11">
      <c r="I10" s="62"/>
      <c r="J10" s="63"/>
      <c r="K10" s="64"/>
    </row>
    <row r="11" spans="2:11">
      <c r="I11" s="91" t="s">
        <v>38</v>
      </c>
      <c r="J11" s="63"/>
      <c r="K11" s="64"/>
    </row>
    <row r="12" spans="2:11">
      <c r="I12" s="90"/>
      <c r="J12" s="63"/>
      <c r="K12" s="64"/>
    </row>
    <row r="13" spans="2:11">
      <c r="I13" s="90"/>
      <c r="J13" s="63"/>
      <c r="K13" s="64"/>
    </row>
    <row r="14" spans="2:11">
      <c r="I14" s="62"/>
      <c r="J14" s="63"/>
      <c r="K14" s="64"/>
    </row>
    <row r="15" spans="2:11">
      <c r="I15" s="62"/>
      <c r="J15" s="63"/>
      <c r="K15" s="64"/>
    </row>
    <row r="16" spans="2:11">
      <c r="I16" s="62"/>
      <c r="J16" s="63"/>
      <c r="K16" s="64"/>
    </row>
    <row r="17" spans="2:11" ht="15.6" thickBot="1">
      <c r="I17" s="65"/>
      <c r="J17" s="66"/>
      <c r="K17" s="67"/>
    </row>
    <row r="27" spans="2:11">
      <c r="B27" s="89"/>
    </row>
  </sheetData>
  <sheetProtection sheet="1" objects="1" scenarios="1" selectLockedCells="1"/>
  <mergeCells count="1">
    <mergeCell ref="I1:K2"/>
  </mergeCells>
  <phoneticPr fontId="19"/>
  <pageMargins left="0.75" right="0.75" top="1" bottom="1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シート1</vt:lpstr>
      <vt:lpstr>難易度</vt:lpstr>
      <vt:lpstr>満足</vt:lpstr>
      <vt:lpstr>スピード</vt:lpstr>
      <vt:lpstr>ディスカス・理解（症例）</vt:lpstr>
      <vt:lpstr>インスト</vt:lpstr>
      <vt:lpstr>NPPV内容</vt:lpstr>
      <vt:lpstr>普段の診療 </vt:lpstr>
      <vt:lpstr>申し込み</vt:lpstr>
      <vt:lpstr>経験数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Philips</cp:lastModifiedBy>
  <cp:lastPrinted>2017-02-16T11:36:10Z</cp:lastPrinted>
  <dcterms:created xsi:type="dcterms:W3CDTF">2011-05-20T02:30:45Z</dcterms:created>
  <dcterms:modified xsi:type="dcterms:W3CDTF">2017-09-04T16:35:41Z</dcterms:modified>
</cp:coreProperties>
</file>